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a\AçãoSolidária\Abrigo\Financ\"/>
    </mc:Choice>
  </mc:AlternateContent>
  <xr:revisionPtr revIDLastSave="0" documentId="8_{B7D17240-12EC-499B-93E9-1E9739E460BD}" xr6:coauthVersionLast="36" xr6:coauthVersionMax="36" xr10:uidLastSave="{00000000-0000-0000-0000-000000000000}"/>
  <bookViews>
    <workbookView xWindow="0" yWindow="0" windowWidth="28800" windowHeight="10455" xr2:uid="{8ECADE38-40F7-48FF-A271-D7B40A6D2B16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1" i="1" l="1"/>
  <c r="E130" i="1"/>
  <c r="E134" i="1" s="1"/>
  <c r="D130" i="1"/>
  <c r="C130" i="1"/>
  <c r="E118" i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D113" i="1"/>
  <c r="C113" i="1"/>
  <c r="E112" i="1"/>
  <c r="D112" i="1"/>
  <c r="C112" i="1"/>
  <c r="E99" i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98" i="1"/>
  <c r="D92" i="1"/>
  <c r="C92" i="1"/>
  <c r="I91" i="1"/>
  <c r="J93" i="1" s="1"/>
  <c r="D91" i="1"/>
  <c r="E91" i="1" s="1"/>
  <c r="C91" i="1"/>
  <c r="J88" i="1"/>
  <c r="J89" i="1" s="1"/>
  <c r="J90" i="1" s="1"/>
  <c r="J85" i="1"/>
  <c r="I85" i="1"/>
  <c r="J79" i="1"/>
  <c r="J80" i="1" s="1"/>
  <c r="J81" i="1" s="1"/>
  <c r="J82" i="1" s="1"/>
  <c r="J83" i="1" s="1"/>
  <c r="J84" i="1" s="1"/>
  <c r="E79" i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J78" i="1"/>
  <c r="E78" i="1"/>
  <c r="J77" i="1"/>
  <c r="J74" i="1"/>
  <c r="I74" i="1"/>
  <c r="D72" i="1"/>
  <c r="C72" i="1"/>
  <c r="D71" i="1"/>
  <c r="E71" i="1" s="1"/>
  <c r="C71" i="1"/>
  <c r="J65" i="1"/>
  <c r="J66" i="1" s="1"/>
  <c r="J67" i="1" s="1"/>
  <c r="J68" i="1" s="1"/>
  <c r="J69" i="1" s="1"/>
  <c r="J70" i="1" s="1"/>
  <c r="J71" i="1" s="1"/>
  <c r="J72" i="1" s="1"/>
  <c r="J73" i="1" s="1"/>
  <c r="J64" i="1"/>
  <c r="J61" i="1"/>
  <c r="I61" i="1"/>
  <c r="J57" i="1"/>
  <c r="J58" i="1" s="1"/>
  <c r="J59" i="1" s="1"/>
  <c r="J60" i="1" s="1"/>
  <c r="J56" i="1"/>
  <c r="J55" i="1"/>
  <c r="I52" i="1"/>
  <c r="J52" i="1" s="1"/>
  <c r="E34" i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J33" i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32" i="1"/>
  <c r="I29" i="1"/>
  <c r="D28" i="1"/>
  <c r="C28" i="1"/>
  <c r="E28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J6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C6" i="1"/>
  <c r="J91" i="1" l="1"/>
</calcChain>
</file>

<file path=xl/sharedStrings.xml><?xml version="1.0" encoding="utf-8"?>
<sst xmlns="http://schemas.openxmlformats.org/spreadsheetml/2006/main" count="252" uniqueCount="128">
  <si>
    <t>CNPJ 02.390.402/0001-75</t>
  </si>
  <si>
    <t>Quadra 89 Lote A - Parque Mingone - Luziânia - GO</t>
  </si>
  <si>
    <t>RESULTADO ANALÍTICO MENSAL POR TIPO DE DESPESA</t>
  </si>
  <si>
    <t xml:space="preserve"> CAIXA DINHEIRO - RECEITAS E DESPESAS - MAIO   2019 </t>
  </si>
  <si>
    <t>Alimentos</t>
  </si>
  <si>
    <t>DIA</t>
  </si>
  <si>
    <t>DESCRIÇÃO</t>
  </si>
  <si>
    <t>CRÉDITO</t>
  </si>
  <si>
    <t>DÉBITO</t>
  </si>
  <si>
    <t>SALDO</t>
  </si>
  <si>
    <t xml:space="preserve">DIA </t>
  </si>
  <si>
    <t>Despesa</t>
  </si>
  <si>
    <t xml:space="preserve"> </t>
  </si>
  <si>
    <t>SALDO ANTERIOR</t>
  </si>
  <si>
    <t xml:space="preserve"> SARW COMERCIAL DE ALIMENTOS LTDA </t>
  </si>
  <si>
    <t xml:space="preserve">RECEITA BAZAR </t>
  </si>
  <si>
    <t xml:space="preserve">SARW COMERCIAL DE ALIMENTOS LTDA </t>
  </si>
  <si>
    <t xml:space="preserve">SARAW COMERCIAL DE ALIMENTOS LTDA </t>
  </si>
  <si>
    <t xml:space="preserve">COM. DE ALIMENTOS BELEM E SILVA </t>
  </si>
  <si>
    <t xml:space="preserve">ASSOCIADO JOAO MENEZE </t>
  </si>
  <si>
    <t xml:space="preserve">RECIBO -PANELA DE PRESSAO </t>
  </si>
  <si>
    <t xml:space="preserve">COMERCIAL DE ALIMENTOS SUPERSAM </t>
  </si>
  <si>
    <t xml:space="preserve">NATURAL GAS </t>
  </si>
  <si>
    <t>Combustível</t>
  </si>
  <si>
    <t xml:space="preserve">ANA GLORIA  COMESTICOS LTDA </t>
  </si>
  <si>
    <t>Educação</t>
  </si>
  <si>
    <t>Escritiório</t>
  </si>
  <si>
    <t>Manutenção / Instalações</t>
  </si>
  <si>
    <t>Saúde</t>
  </si>
  <si>
    <t>TOTAL</t>
  </si>
  <si>
    <t>Saldo Final Grupo</t>
  </si>
  <si>
    <t xml:space="preserve">Controle de Banco do Brasil AG 0941-5 CC 28.443-2  </t>
  </si>
  <si>
    <t>Dia</t>
  </si>
  <si>
    <t>Descrição</t>
  </si>
  <si>
    <t>Crédito</t>
  </si>
  <si>
    <t>Débito</t>
  </si>
  <si>
    <t>Saldo</t>
  </si>
  <si>
    <t xml:space="preserve">AUTO POSTO MASUT I LTDA </t>
  </si>
  <si>
    <t xml:space="preserve">AUTO POSTO JARDIM INGA LTDA </t>
  </si>
  <si>
    <t>Doação Associados</t>
  </si>
  <si>
    <t xml:space="preserve"> AUTO POSTO MASUT I LTDA </t>
  </si>
  <si>
    <t>05/05 5977 231468-1 DORACY C REIS</t>
  </si>
  <si>
    <t>POSTO ALPHA COMECIO DE COMBUSTIVEIS E LUB.</t>
  </si>
  <si>
    <t>Grupo BACEN</t>
  </si>
  <si>
    <t xml:space="preserve">AUTO PSSTO PARK JK LTDA </t>
  </si>
  <si>
    <t>07/05 0941 44883-4 COMUNIDADE DA</t>
  </si>
  <si>
    <t>07/05 1239 5854-8 C S FACE JESUS</t>
  </si>
  <si>
    <t>104 0804 002390402000175 COMUNIDADE DA</t>
  </si>
  <si>
    <t>FGTS ARRECADACAO GRF</t>
  </si>
  <si>
    <t>Tarifa referente a 07/05/2019</t>
  </si>
  <si>
    <t>08/05 0941 43098-6 PETRINA RODRIG</t>
  </si>
  <si>
    <t>08/05 0941 43113-3 ALAIDE RODRIGU</t>
  </si>
  <si>
    <t xml:space="preserve">AUTO POSTO MASUT  LTDA </t>
  </si>
  <si>
    <t>08/05 1239 5854-8 C S FACE JESUS</t>
  </si>
  <si>
    <t xml:space="preserve">AUTO POSTOMASUT  LTDA </t>
  </si>
  <si>
    <t>10/05 0941 44883-4 COMUNIDADE DA</t>
  </si>
  <si>
    <t xml:space="preserve">AUTO POSTO PARK JK LTDA </t>
  </si>
  <si>
    <t>BRASIL TELECOM (DF)</t>
  </si>
  <si>
    <t>Bazar</t>
  </si>
  <si>
    <t xml:space="preserve">GARZZO COMERCIO DE COMBUSTIVEL LTDA </t>
  </si>
  <si>
    <t xml:space="preserve">612 Pagamento ref Pagseguro </t>
  </si>
  <si>
    <t>PAGSEGURO INTERNET S.A</t>
  </si>
  <si>
    <t>172574740001-16 FUNDO MUNICIPAL DE ASS</t>
  </si>
  <si>
    <t xml:space="preserve"> RECIBO -ESCOLA ESPIRITA </t>
  </si>
  <si>
    <t>14/05 0941 44883-4 COMUNIDADE DA</t>
  </si>
  <si>
    <t>RECIBO SEST SENAT- DANIEL -ABRIL</t>
  </si>
  <si>
    <t xml:space="preserve">RECIBO SEST SENAT- TIAGO -ABRIL </t>
  </si>
  <si>
    <t>Tarifa referente a 14/05/2019</t>
  </si>
  <si>
    <t xml:space="preserve">RECIBO SEST SENAT- GIVALDO -ABRIL </t>
  </si>
  <si>
    <t>15/05 3411 57326-4 JOSE CARLOS SA</t>
  </si>
  <si>
    <t xml:space="preserve"> RECIBO -SEST SENAT -GIVALDO, DANIEL E TIAGO. MAIO</t>
  </si>
  <si>
    <t>RFB- DARF PRETO CALCULADO</t>
  </si>
  <si>
    <t xml:space="preserve">RECIBO ESCOLA ESPIRITA </t>
  </si>
  <si>
    <t>GPS- Ident.: 2390402000175 - 04/2019</t>
  </si>
  <si>
    <t>Escritório</t>
  </si>
  <si>
    <t xml:space="preserve">COMERCIAL DE EMBALAGEM SANDRA LTDA </t>
  </si>
  <si>
    <t>341 0198 04685403509 MAIRA BATISTA CAR</t>
  </si>
  <si>
    <t xml:space="preserve">DUAM- RECIBO </t>
  </si>
  <si>
    <t>Tarifa referente a 23/05/2019</t>
  </si>
  <si>
    <t>27/05 2727 95068-8 LUISA VILLELA</t>
  </si>
  <si>
    <t>CELG</t>
  </si>
  <si>
    <t>GPS- Ident.: 9363645400226 - 05/2019</t>
  </si>
  <si>
    <t xml:space="preserve">GONÇALVES </t>
  </si>
  <si>
    <t>756 5004 25054255002705 MITRA DIOCESAN</t>
  </si>
  <si>
    <t>Total</t>
  </si>
  <si>
    <t xml:space="preserve">EDVAN LOPES GOMES </t>
  </si>
  <si>
    <t>Transferências</t>
  </si>
  <si>
    <t>Movimentação entre CC</t>
  </si>
  <si>
    <t xml:space="preserve">GODOI VALENTE -KOMBI SEGURO </t>
  </si>
  <si>
    <t xml:space="preserve">MARIANA SANTANA DO AMARAL </t>
  </si>
  <si>
    <t xml:space="preserve">Controle de Banco do Brasil AG 0941-5 CC 44883-4  </t>
  </si>
  <si>
    <t>000 Saldo Anterior</t>
  </si>
  <si>
    <t xml:space="preserve">ANDRADE RECIBO </t>
  </si>
  <si>
    <t xml:space="preserve">RB MANUTENÇAO PREDIAL </t>
  </si>
  <si>
    <t>Tarifa referente a 03/05/2019</t>
  </si>
  <si>
    <t>BIELA LANTERNAGEM</t>
  </si>
  <si>
    <t>07/05 0941 28443-2 C S FACE JESUS</t>
  </si>
  <si>
    <t>INOVAR</t>
  </si>
  <si>
    <t xml:space="preserve">LAJES E MANILHAS </t>
  </si>
  <si>
    <t>CENTRAL BIKE</t>
  </si>
  <si>
    <t>Tarifa referente a 08/05/2019</t>
  </si>
  <si>
    <t>09/05 1239 5854-8 C S FACE JESUS</t>
  </si>
  <si>
    <t xml:space="preserve">RILDO SANTOS ANDRADE </t>
  </si>
  <si>
    <t>341 4448 72383747149 JOSE CARLOS DOS S</t>
  </si>
  <si>
    <t>Tarifa referente a 09/05/2019</t>
  </si>
  <si>
    <t>10/05 0941 28443-2 C S FACE JESUS</t>
  </si>
  <si>
    <t xml:space="preserve">DROGAVIDA </t>
  </si>
  <si>
    <t>14/05 0941 28443-2 C S FACE JESUS</t>
  </si>
  <si>
    <t>DENTISTA  ODONTO COMPANY</t>
  </si>
  <si>
    <t xml:space="preserve">TOTAL DESPESAS </t>
  </si>
  <si>
    <t xml:space="preserve">Controle de Banco do Brasil AG 1239-4 CC 5854-8 </t>
  </si>
  <si>
    <t>Tarifa referente a 02/05/2019</t>
  </si>
  <si>
    <t>Resgate Aplicação</t>
  </si>
  <si>
    <t>08/05 0941 28443-2 C S FACE JESUS</t>
  </si>
  <si>
    <t>08/05 0941 44883-4 COMUNIDADE DA</t>
  </si>
  <si>
    <t>Cobr parc tarf pend ref a 07/05/2019</t>
  </si>
  <si>
    <t>09/05 0941 44883-4 COMUNIDADE DA</t>
  </si>
  <si>
    <t xml:space="preserve">Controle de CEF AG 0804 CC 1833-9  </t>
  </si>
  <si>
    <t>CRED TED</t>
  </si>
  <si>
    <t>JANILMA DE CARVALHO CASTRO</t>
  </si>
  <si>
    <t>LUCELITA DE OLIVEIRA DE MATOS</t>
  </si>
  <si>
    <t>MARIA PIEDADE VIEIRA SENA</t>
  </si>
  <si>
    <t>MARILENE DE CARVALHO</t>
  </si>
  <si>
    <t>JAIRO LIMA SOUZA</t>
  </si>
  <si>
    <t>ELEN BARROS AVELLAR</t>
  </si>
  <si>
    <t>TR TEV IBC</t>
  </si>
  <si>
    <t>MANUT CTA</t>
  </si>
  <si>
    <t>SALDO TOTAL DO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</si>
</sst>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R_$_ _-;\-* #,##0.00\ _R_$_ _-;_-* &quot;-&quot;??\ _R_$_ _-;_-@_-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3F3F3F"/>
      <name val="Arial"/>
      <family val="2"/>
    </font>
    <font>
      <b/>
      <sz val="18"/>
      <color theme="1"/>
      <name val="Calibri"/>
      <family val="2"/>
      <scheme val="minor"/>
    </font>
    <font>
      <sz val="10"/>
      <color rgb="FF3F3F3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9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3" fontId="5" fillId="0" borderId="8" xfId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3" fontId="6" fillId="2" borderId="10" xfId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43" fontId="5" fillId="0" borderId="0" xfId="1" applyFont="1" applyBorder="1"/>
    <xf numFmtId="43" fontId="5" fillId="0" borderId="2" xfId="1" applyFont="1" applyBorder="1"/>
    <xf numFmtId="16" fontId="5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3" fontId="5" fillId="3" borderId="8" xfId="1" applyFont="1" applyFill="1" applyBorder="1" applyAlignment="1">
      <alignment vertical="center"/>
    </xf>
    <xf numFmtId="43" fontId="5" fillId="0" borderId="8" xfId="1" applyFont="1" applyBorder="1" applyAlignment="1">
      <alignment vertical="center"/>
    </xf>
    <xf numFmtId="0" fontId="5" fillId="2" borderId="8" xfId="0" applyFont="1" applyFill="1" applyBorder="1"/>
    <xf numFmtId="43" fontId="5" fillId="2" borderId="8" xfId="1" applyFont="1" applyFill="1" applyBorder="1"/>
    <xf numFmtId="0" fontId="5" fillId="4" borderId="8" xfId="0" applyFont="1" applyFill="1" applyBorder="1"/>
    <xf numFmtId="0" fontId="5" fillId="4" borderId="8" xfId="0" applyFont="1" applyFill="1" applyBorder="1" applyAlignment="1">
      <alignment vertical="center"/>
    </xf>
    <xf numFmtId="43" fontId="5" fillId="4" borderId="8" xfId="1" applyFont="1" applyFill="1" applyBorder="1"/>
    <xf numFmtId="1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4" fontId="7" fillId="0" borderId="8" xfId="2" applyNumberFormat="1" applyFont="1" applyBorder="1" applyAlignment="1">
      <alignment vertical="center"/>
    </xf>
    <xf numFmtId="39" fontId="7" fillId="0" borderId="8" xfId="2" applyNumberFormat="1" applyFont="1" applyBorder="1" applyAlignment="1">
      <alignment vertical="center"/>
    </xf>
    <xf numFmtId="43" fontId="0" fillId="0" borderId="0" xfId="0" applyNumberFormat="1"/>
    <xf numFmtId="0" fontId="9" fillId="2" borderId="8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3" fontId="8" fillId="0" borderId="12" xfId="1" applyFont="1" applyBorder="1" applyAlignment="1">
      <alignment horizontal="center" vertical="center"/>
    </xf>
    <xf numFmtId="43" fontId="8" fillId="0" borderId="13" xfId="1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8" fillId="0" borderId="4" xfId="1" applyFont="1" applyBorder="1" applyAlignment="1">
      <alignment horizontal="center" vertical="center"/>
    </xf>
    <xf numFmtId="43" fontId="8" fillId="0" borderId="5" xfId="1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43" fontId="6" fillId="4" borderId="8" xfId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/>
    <xf numFmtId="43" fontId="1" fillId="0" borderId="17" xfId="1" applyFont="1" applyBorder="1" applyAlignment="1">
      <alignment horizontal="center"/>
    </xf>
    <xf numFmtId="43" fontId="1" fillId="0" borderId="18" xfId="1" applyFont="1" applyBorder="1" applyAlignment="1">
      <alignment horizontal="center"/>
    </xf>
    <xf numFmtId="0" fontId="9" fillId="4" borderId="14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right" vertical="center"/>
    </xf>
    <xf numFmtId="43" fontId="9" fillId="4" borderId="6" xfId="1" applyFont="1" applyFill="1" applyBorder="1" applyAlignment="1">
      <alignment vertical="center"/>
    </xf>
    <xf numFmtId="43" fontId="9" fillId="4" borderId="15" xfId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43" fontId="6" fillId="2" borderId="19" xfId="1" applyFont="1" applyFill="1" applyBorder="1" applyAlignment="1">
      <alignment horizontal="center" vertical="center"/>
    </xf>
    <xf numFmtId="43" fontId="9" fillId="2" borderId="8" xfId="1" applyFont="1" applyFill="1" applyBorder="1" applyAlignment="1">
      <alignment vertical="center"/>
    </xf>
    <xf numFmtId="14" fontId="10" fillId="5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/>
    <xf numFmtId="43" fontId="8" fillId="0" borderId="0" xfId="1" applyFont="1" applyBorder="1"/>
    <xf numFmtId="0" fontId="9" fillId="2" borderId="14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right" vertical="center"/>
    </xf>
    <xf numFmtId="43" fontId="9" fillId="2" borderId="6" xfId="1" applyFont="1" applyFill="1" applyBorder="1" applyAlignment="1">
      <alignment vertical="center"/>
    </xf>
    <xf numFmtId="43" fontId="9" fillId="2" borderId="15" xfId="1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43" fontId="6" fillId="4" borderId="19" xfId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0" fontId="11" fillId="0" borderId="0" xfId="0" applyFont="1" applyAlignment="1">
      <alignment horizontal="right" vertical="center"/>
    </xf>
    <xf numFmtId="43" fontId="11" fillId="0" borderId="0" xfId="1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3" fontId="8" fillId="0" borderId="4" xfId="1" applyFont="1" applyBorder="1" applyAlignment="1">
      <alignment horizontal="left" vertical="center"/>
    </xf>
    <xf numFmtId="43" fontId="8" fillId="0" borderId="5" xfId="1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43" fontId="1" fillId="0" borderId="17" xfId="1" applyFont="1" applyBorder="1" applyAlignment="1">
      <alignment horizontal="center" vertical="center"/>
    </xf>
    <xf numFmtId="43" fontId="1" fillId="0" borderId="18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3" fontId="8" fillId="0" borderId="0" xfId="1" applyFont="1" applyBorder="1" applyAlignment="1">
      <alignment horizontal="left" vertical="center"/>
    </xf>
    <xf numFmtId="43" fontId="8" fillId="0" borderId="2" xfId="1" applyFont="1" applyBorder="1" applyAlignment="1">
      <alignment horizontal="left" vertical="center"/>
    </xf>
    <xf numFmtId="14" fontId="12" fillId="5" borderId="8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43" fontId="8" fillId="0" borderId="20" xfId="1" applyFont="1" applyBorder="1"/>
  </cellXfs>
  <cellStyles count="3">
    <cellStyle name="Normal" xfId="0" builtinId="0"/>
    <cellStyle name="Vírgula" xfId="1" builtinId="3"/>
    <cellStyle name="Vírgula 7" xfId="2" xr:uid="{923A4DB5-D0E5-4162-9169-48F9AEB482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314326</xdr:colOff>
      <xdr:row>2</xdr:row>
      <xdr:rowOff>200026</xdr:rowOff>
    </xdr:from>
    <xdr:to>
      <xdr:col>12</xdr:col>
      <xdr:colOff>587376</xdr:colOff>
      <xdr:row>7</xdr:row>
      <xdr:rowOff>88900</xdr:rowOff>
    </xdr:to>
    <xdr:sp macro="" textlink="">
      <xdr:nvSpPr>
        <xdr:cNvPr id="2" name="Balão de Fala: Retângulo com Cantos Arredondados 1">
          <a:extLst>
            <a:ext uri="{FF2B5EF4-FFF2-40B4-BE49-F238E27FC236}">
              <a16:creationId xmlns:a16="http://schemas.microsoft.com/office/drawing/2014/main" id="{4D078B01-A427-4BFB-901E-2D95B0A742F8}"/>
            </a:ext>
          </a:extLst>
        </xdr:cNvPr>
        <xdr:cNvSpPr/>
      </xdr:nvSpPr>
      <xdr:spPr>
        <a:xfrm>
          <a:off x="13382626" y="581026"/>
          <a:ext cx="1492250" cy="866774"/>
        </a:xfrm>
        <a:prstGeom prst="wedgeRoundRectCallout">
          <a:avLst>
            <a:gd name="adj1" fmla="val -67993"/>
            <a:gd name="adj2" fmla="val 5793"/>
            <a:gd name="adj3" fmla="val 1666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400">
              <a:solidFill>
                <a:schemeClr val="tx1"/>
              </a:solidFill>
            </a:rPr>
            <a:t>Valor</a:t>
          </a:r>
          <a:r>
            <a:rPr lang="pt-BR" sz="1400" baseline="0">
              <a:solidFill>
                <a:schemeClr val="tx1"/>
              </a:solidFill>
            </a:rPr>
            <a:t> orçado mensal por tipo de despesa</a:t>
          </a:r>
          <a:endParaRPr lang="pt-BR" sz="14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inf.fabreu\AppData\Local\Temp\RECEITA_BAZAR_MARCO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MARCO2017"/>
      <sheetName val="ABRIL 2017"/>
      <sheetName val="MAIO 2017"/>
      <sheetName val="Junho 2017"/>
      <sheetName val="JULHO 2017"/>
      <sheetName val="OUTUBRO 2017"/>
      <sheetName val="NOVEMBRO 2017"/>
      <sheetName val="DEZEMBRO 2017"/>
      <sheetName val="janeiro 2018 "/>
      <sheetName val="FEVEREIRO"/>
      <sheetName val="MARÇO"/>
      <sheetName val="ABRIL"/>
      <sheetName val="MAIO"/>
      <sheetName val="JUNHO"/>
      <sheetName val="JULHO"/>
      <sheetName val="AGOSTO "/>
      <sheetName val="SETEMBRO "/>
      <sheetName val="NOVEMBRO"/>
      <sheetName val="OUTUBRO "/>
      <sheetName val="DEZEMBRO"/>
      <sheetName val="JANEIRO 2019"/>
      <sheetName val="FEVEREIRO 2019"/>
      <sheetName val="MARÇO 2019"/>
      <sheetName val="ABRIL 2019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75">
          <cell r="E75"/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1D47C-00AE-4F81-87D8-1CECCDD9E026}">
  <dimension ref="A1:M134"/>
  <sheetViews>
    <sheetView tabSelected="1" workbookViewId="0">
      <selection sqref="A1:M1048576"/>
    </sheetView>
  </sheetViews>
  <sheetFormatPr defaultRowHeight="12.75" x14ac:dyDescent="0.2"/>
  <cols>
    <col min="1" max="1" width="16.7109375" customWidth="1"/>
    <col min="2" max="2" width="43.85546875" customWidth="1"/>
    <col min="3" max="5" width="16.28515625" customWidth="1"/>
    <col min="6" max="6" width="6.7109375" customWidth="1"/>
    <col min="8" max="8" width="39.85546875" customWidth="1"/>
    <col min="9" max="10" width="15.28515625" customWidth="1"/>
  </cols>
  <sheetData>
    <row r="1" spans="1:13" ht="15" x14ac:dyDescent="0.2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</row>
    <row r="2" spans="1:13" ht="15" x14ac:dyDescent="0.2">
      <c r="A2" s="5" t="s">
        <v>1</v>
      </c>
      <c r="B2" s="6"/>
      <c r="C2" s="6"/>
      <c r="D2" s="6"/>
      <c r="E2" s="7"/>
      <c r="F2" s="4"/>
      <c r="G2" s="4"/>
      <c r="H2" s="4" t="s">
        <v>2</v>
      </c>
      <c r="I2" s="4"/>
      <c r="J2" s="4"/>
      <c r="K2" s="4"/>
      <c r="L2" s="4"/>
      <c r="M2" s="4"/>
    </row>
    <row r="3" spans="1:13" ht="15.75" thickBot="1" x14ac:dyDescent="0.25">
      <c r="A3" s="8" t="s">
        <v>3</v>
      </c>
      <c r="B3" s="9"/>
      <c r="C3" s="9"/>
      <c r="D3" s="9"/>
      <c r="E3" s="10"/>
      <c r="F3" s="4"/>
      <c r="G3" s="4"/>
      <c r="H3" s="4"/>
      <c r="I3" s="4"/>
      <c r="J3" s="4"/>
      <c r="K3" s="4"/>
      <c r="L3" s="4"/>
      <c r="M3" s="4"/>
    </row>
    <row r="4" spans="1:13" ht="18.75" x14ac:dyDescent="0.2">
      <c r="G4" s="11" t="s">
        <v>4</v>
      </c>
      <c r="H4" s="11"/>
      <c r="I4" s="11"/>
      <c r="J4" s="12"/>
    </row>
    <row r="5" spans="1:13" ht="15.75" x14ac:dyDescent="0.2">
      <c r="A5" s="13" t="s">
        <v>5</v>
      </c>
      <c r="B5" s="13" t="s">
        <v>6</v>
      </c>
      <c r="C5" s="14" t="s">
        <v>7</v>
      </c>
      <c r="D5" s="14" t="s">
        <v>8</v>
      </c>
      <c r="E5" s="14" t="s">
        <v>9</v>
      </c>
      <c r="G5" s="15" t="s">
        <v>10</v>
      </c>
      <c r="H5" s="15" t="s">
        <v>6</v>
      </c>
      <c r="I5" s="15" t="s">
        <v>11</v>
      </c>
      <c r="J5" s="16">
        <v>1200</v>
      </c>
    </row>
    <row r="6" spans="1:13" x14ac:dyDescent="0.2">
      <c r="A6" s="17" t="s">
        <v>12</v>
      </c>
      <c r="B6" s="18" t="s">
        <v>13</v>
      </c>
      <c r="C6" s="19">
        <f>'[1]MARÇO 2019'!E75</f>
        <v>0</v>
      </c>
      <c r="D6" s="19"/>
      <c r="E6" s="20">
        <v>-620.99</v>
      </c>
      <c r="G6" s="21">
        <v>43586</v>
      </c>
      <c r="H6" s="22" t="s">
        <v>14</v>
      </c>
      <c r="I6" s="22">
        <v>56.78</v>
      </c>
      <c r="J6" s="23">
        <f>J5-I6</f>
        <v>1143.22</v>
      </c>
    </row>
    <row r="7" spans="1:13" x14ac:dyDescent="0.2">
      <c r="A7" s="17">
        <v>43586</v>
      </c>
      <c r="B7" s="18" t="s">
        <v>15</v>
      </c>
      <c r="C7" s="19">
        <v>59</v>
      </c>
      <c r="D7" s="19"/>
      <c r="E7" s="20">
        <f t="shared" ref="E7:E27" si="0">E6+C7-D7</f>
        <v>-561.99</v>
      </c>
      <c r="G7" s="21">
        <v>43586</v>
      </c>
      <c r="H7" s="22" t="s">
        <v>16</v>
      </c>
      <c r="I7" s="22">
        <v>6.66</v>
      </c>
      <c r="J7" s="24">
        <f t="shared" ref="J7:J28" si="1">J6-I7</f>
        <v>1136.56</v>
      </c>
    </row>
    <row r="8" spans="1:13" x14ac:dyDescent="0.2">
      <c r="A8" s="17">
        <v>43589</v>
      </c>
      <c r="B8" s="18" t="s">
        <v>15</v>
      </c>
      <c r="C8" s="19">
        <v>321</v>
      </c>
      <c r="D8" s="19"/>
      <c r="E8" s="20">
        <f t="shared" si="0"/>
        <v>-240.99</v>
      </c>
      <c r="G8" s="21">
        <v>43588</v>
      </c>
      <c r="H8" s="22" t="s">
        <v>17</v>
      </c>
      <c r="I8" s="22">
        <v>7.58</v>
      </c>
      <c r="J8" s="24">
        <f t="shared" si="1"/>
        <v>1128.98</v>
      </c>
    </row>
    <row r="9" spans="1:13" x14ac:dyDescent="0.2">
      <c r="A9" s="17">
        <v>43591</v>
      </c>
      <c r="B9" s="18" t="s">
        <v>15</v>
      </c>
      <c r="C9" s="19">
        <v>60</v>
      </c>
      <c r="D9" s="19"/>
      <c r="E9" s="20">
        <f t="shared" si="0"/>
        <v>-180.99</v>
      </c>
      <c r="G9" s="21">
        <v>43589</v>
      </c>
      <c r="H9" s="22" t="s">
        <v>18</v>
      </c>
      <c r="I9" s="22">
        <v>14.5</v>
      </c>
      <c r="J9" s="24">
        <f t="shared" si="1"/>
        <v>1114.48</v>
      </c>
    </row>
    <row r="10" spans="1:13" x14ac:dyDescent="0.2">
      <c r="A10" s="17">
        <v>43592</v>
      </c>
      <c r="B10" s="18" t="s">
        <v>15</v>
      </c>
      <c r="C10" s="19">
        <v>339</v>
      </c>
      <c r="D10" s="19"/>
      <c r="E10" s="20">
        <f t="shared" si="0"/>
        <v>158.01</v>
      </c>
      <c r="G10" s="21">
        <v>43589</v>
      </c>
      <c r="H10" s="22" t="s">
        <v>18</v>
      </c>
      <c r="I10" s="22">
        <v>6.98</v>
      </c>
      <c r="J10" s="24">
        <f t="shared" si="1"/>
        <v>1107.5</v>
      </c>
    </row>
    <row r="11" spans="1:13" x14ac:dyDescent="0.2">
      <c r="A11" s="17">
        <v>43596</v>
      </c>
      <c r="B11" s="18" t="s">
        <v>19</v>
      </c>
      <c r="C11" s="19">
        <v>100</v>
      </c>
      <c r="D11" s="19"/>
      <c r="E11" s="20">
        <f t="shared" si="0"/>
        <v>258.01</v>
      </c>
      <c r="G11" s="21">
        <v>43589</v>
      </c>
      <c r="H11" s="22" t="s">
        <v>20</v>
      </c>
      <c r="I11" s="22">
        <v>80</v>
      </c>
      <c r="J11" s="24">
        <f t="shared" si="1"/>
        <v>1027.5</v>
      </c>
    </row>
    <row r="12" spans="1:13" x14ac:dyDescent="0.2">
      <c r="A12" s="17">
        <v>43596</v>
      </c>
      <c r="B12" s="18" t="s">
        <v>15</v>
      </c>
      <c r="C12" s="19">
        <v>30</v>
      </c>
      <c r="D12" s="19"/>
      <c r="E12" s="20">
        <f t="shared" si="0"/>
        <v>288.01</v>
      </c>
      <c r="G12" s="21">
        <v>43593</v>
      </c>
      <c r="H12" s="22" t="s">
        <v>18</v>
      </c>
      <c r="I12" s="22">
        <v>9.17</v>
      </c>
      <c r="J12" s="24">
        <f t="shared" si="1"/>
        <v>1018.33</v>
      </c>
    </row>
    <row r="13" spans="1:13" x14ac:dyDescent="0.2">
      <c r="A13" s="17">
        <v>43598</v>
      </c>
      <c r="B13" s="18" t="s">
        <v>15</v>
      </c>
      <c r="C13" s="19">
        <v>720</v>
      </c>
      <c r="D13" s="19"/>
      <c r="E13" s="20">
        <f t="shared" si="0"/>
        <v>1008.01</v>
      </c>
      <c r="G13" s="21">
        <v>43595</v>
      </c>
      <c r="H13" s="22" t="s">
        <v>16</v>
      </c>
      <c r="I13" s="22">
        <v>29.88</v>
      </c>
      <c r="J13" s="24">
        <f t="shared" si="1"/>
        <v>988.45</v>
      </c>
    </row>
    <row r="14" spans="1:13" x14ac:dyDescent="0.2">
      <c r="A14" s="17">
        <v>43601</v>
      </c>
      <c r="B14" s="18" t="s">
        <v>15</v>
      </c>
      <c r="C14" s="19">
        <v>225</v>
      </c>
      <c r="D14" s="19"/>
      <c r="E14" s="20">
        <f t="shared" si="0"/>
        <v>1233.01</v>
      </c>
      <c r="G14" s="21">
        <v>43596</v>
      </c>
      <c r="H14" s="22" t="s">
        <v>21</v>
      </c>
      <c r="I14" s="22">
        <v>6.87</v>
      </c>
      <c r="J14" s="24">
        <f t="shared" si="1"/>
        <v>981.58</v>
      </c>
    </row>
    <row r="15" spans="1:13" x14ac:dyDescent="0.2">
      <c r="A15" s="17">
        <v>43603</v>
      </c>
      <c r="B15" s="18" t="s">
        <v>15</v>
      </c>
      <c r="C15" s="19">
        <v>492</v>
      </c>
      <c r="D15" s="19"/>
      <c r="E15" s="20">
        <f t="shared" si="0"/>
        <v>1725.01</v>
      </c>
      <c r="G15" s="21">
        <v>43596</v>
      </c>
      <c r="H15" s="22" t="s">
        <v>18</v>
      </c>
      <c r="I15" s="22">
        <v>9.17</v>
      </c>
      <c r="J15" s="24">
        <f t="shared" si="1"/>
        <v>972.41000000000008</v>
      </c>
    </row>
    <row r="16" spans="1:13" x14ac:dyDescent="0.2">
      <c r="A16" s="17">
        <v>43606</v>
      </c>
      <c r="B16" s="18" t="s">
        <v>15</v>
      </c>
      <c r="C16" s="19">
        <v>120</v>
      </c>
      <c r="D16" s="19"/>
      <c r="E16" s="20">
        <f t="shared" si="0"/>
        <v>1845.01</v>
      </c>
      <c r="G16" s="21">
        <v>43599</v>
      </c>
      <c r="H16" s="22" t="s">
        <v>16</v>
      </c>
      <c r="I16" s="22">
        <v>61.38</v>
      </c>
      <c r="J16" s="24">
        <f t="shared" si="1"/>
        <v>911.03000000000009</v>
      </c>
    </row>
    <row r="17" spans="1:10" x14ac:dyDescent="0.2">
      <c r="A17" s="17">
        <v>43607</v>
      </c>
      <c r="B17" s="18" t="s">
        <v>15</v>
      </c>
      <c r="C17" s="19">
        <v>290</v>
      </c>
      <c r="D17" s="19"/>
      <c r="E17" s="20">
        <f t="shared" si="0"/>
        <v>2135.0100000000002</v>
      </c>
      <c r="G17" s="21">
        <v>43599</v>
      </c>
      <c r="H17" s="22" t="s">
        <v>16</v>
      </c>
      <c r="I17" s="22">
        <v>58.79</v>
      </c>
      <c r="J17" s="24">
        <f t="shared" si="1"/>
        <v>852.24000000000012</v>
      </c>
    </row>
    <row r="18" spans="1:10" x14ac:dyDescent="0.2">
      <c r="A18" s="17">
        <v>43608</v>
      </c>
      <c r="B18" s="18" t="s">
        <v>15</v>
      </c>
      <c r="C18" s="19">
        <v>240</v>
      </c>
      <c r="D18" s="19"/>
      <c r="E18" s="20">
        <f t="shared" si="0"/>
        <v>2375.0100000000002</v>
      </c>
      <c r="G18" s="21">
        <v>43601</v>
      </c>
      <c r="H18" s="22" t="s">
        <v>16</v>
      </c>
      <c r="I18" s="22">
        <v>24.12</v>
      </c>
      <c r="J18" s="24">
        <f t="shared" si="1"/>
        <v>828.12000000000012</v>
      </c>
    </row>
    <row r="19" spans="1:10" x14ac:dyDescent="0.2">
      <c r="A19" s="17">
        <v>43610</v>
      </c>
      <c r="B19" s="18" t="s">
        <v>15</v>
      </c>
      <c r="C19" s="19">
        <v>390</v>
      </c>
      <c r="D19" s="19"/>
      <c r="E19" s="20">
        <f t="shared" si="0"/>
        <v>2765.01</v>
      </c>
      <c r="G19" s="21">
        <v>43602</v>
      </c>
      <c r="H19" s="22" t="s">
        <v>16</v>
      </c>
      <c r="I19" s="22">
        <v>31.9</v>
      </c>
      <c r="J19" s="24">
        <f t="shared" si="1"/>
        <v>796.22000000000014</v>
      </c>
    </row>
    <row r="20" spans="1:10" x14ac:dyDescent="0.2">
      <c r="A20" s="17">
        <v>43613</v>
      </c>
      <c r="B20" s="18" t="s">
        <v>15</v>
      </c>
      <c r="C20" s="19">
        <v>245</v>
      </c>
      <c r="D20" s="19"/>
      <c r="E20" s="20">
        <f t="shared" si="0"/>
        <v>3010.01</v>
      </c>
      <c r="G20" s="21">
        <v>43605</v>
      </c>
      <c r="H20" s="22" t="s">
        <v>22</v>
      </c>
      <c r="I20" s="22">
        <v>310</v>
      </c>
      <c r="J20" s="24">
        <f t="shared" si="1"/>
        <v>486.22000000000014</v>
      </c>
    </row>
    <row r="21" spans="1:10" x14ac:dyDescent="0.2">
      <c r="A21" s="17">
        <v>43614</v>
      </c>
      <c r="B21" s="18" t="s">
        <v>15</v>
      </c>
      <c r="C21" s="19">
        <v>275</v>
      </c>
      <c r="D21" s="19"/>
      <c r="E21" s="20">
        <f t="shared" si="0"/>
        <v>3285.01</v>
      </c>
      <c r="G21" s="21">
        <v>43607</v>
      </c>
      <c r="H21" s="22" t="s">
        <v>16</v>
      </c>
      <c r="I21" s="22">
        <v>8.49</v>
      </c>
      <c r="J21" s="24">
        <f t="shared" si="1"/>
        <v>477.73000000000013</v>
      </c>
    </row>
    <row r="22" spans="1:10" x14ac:dyDescent="0.2">
      <c r="A22" s="25">
        <v>30</v>
      </c>
      <c r="B22" s="25" t="s">
        <v>4</v>
      </c>
      <c r="C22" s="26"/>
      <c r="D22" s="26">
        <v>846.66000000000008</v>
      </c>
      <c r="E22" s="26">
        <f>E21-D22</f>
        <v>2438.3500000000004</v>
      </c>
      <c r="G22" s="21">
        <v>43609</v>
      </c>
      <c r="H22" s="22" t="s">
        <v>16</v>
      </c>
      <c r="I22" s="22">
        <v>13.96</v>
      </c>
      <c r="J22" s="24">
        <f t="shared" si="1"/>
        <v>463.77000000000015</v>
      </c>
    </row>
    <row r="23" spans="1:10" x14ac:dyDescent="0.2">
      <c r="A23" s="27">
        <v>30</v>
      </c>
      <c r="B23" s="28" t="s">
        <v>23</v>
      </c>
      <c r="C23" s="29"/>
      <c r="D23" s="29">
        <v>1130</v>
      </c>
      <c r="E23" s="29">
        <f t="shared" si="0"/>
        <v>1308.3500000000004</v>
      </c>
      <c r="G23" s="21">
        <v>43610</v>
      </c>
      <c r="H23" s="22" t="s">
        <v>24</v>
      </c>
      <c r="I23" s="22">
        <v>49.04</v>
      </c>
      <c r="J23" s="24">
        <f t="shared" si="1"/>
        <v>414.73000000000013</v>
      </c>
    </row>
    <row r="24" spans="1:10" x14ac:dyDescent="0.2">
      <c r="A24" s="25">
        <v>30</v>
      </c>
      <c r="B24" s="25" t="s">
        <v>25</v>
      </c>
      <c r="C24" s="26"/>
      <c r="D24" s="26">
        <v>460</v>
      </c>
      <c r="E24" s="26">
        <f t="shared" si="0"/>
        <v>848.35000000000036</v>
      </c>
      <c r="G24" s="21">
        <v>43610</v>
      </c>
      <c r="H24" s="22" t="s">
        <v>16</v>
      </c>
      <c r="I24" s="22">
        <v>7.99</v>
      </c>
      <c r="J24" s="24">
        <f t="shared" si="1"/>
        <v>406.74000000000012</v>
      </c>
    </row>
    <row r="25" spans="1:10" x14ac:dyDescent="0.2">
      <c r="A25" s="27">
        <v>30</v>
      </c>
      <c r="B25" s="28" t="s">
        <v>26</v>
      </c>
      <c r="C25" s="29"/>
      <c r="D25" s="29">
        <v>325.14</v>
      </c>
      <c r="E25" s="29">
        <f t="shared" si="0"/>
        <v>523.21000000000038</v>
      </c>
      <c r="G25" s="21">
        <v>43610</v>
      </c>
      <c r="H25" s="22" t="s">
        <v>18</v>
      </c>
      <c r="I25" s="22">
        <v>8.83</v>
      </c>
      <c r="J25" s="24">
        <f t="shared" si="1"/>
        <v>397.91000000000014</v>
      </c>
    </row>
    <row r="26" spans="1:10" x14ac:dyDescent="0.2">
      <c r="A26" s="25">
        <v>30</v>
      </c>
      <c r="B26" s="25" t="s">
        <v>27</v>
      </c>
      <c r="C26" s="26"/>
      <c r="D26" s="26">
        <v>1082</v>
      </c>
      <c r="E26" s="26">
        <f t="shared" si="0"/>
        <v>-558.78999999999962</v>
      </c>
      <c r="G26" s="21">
        <v>43612</v>
      </c>
      <c r="H26" s="22" t="s">
        <v>18</v>
      </c>
      <c r="I26" s="22">
        <v>4.99</v>
      </c>
      <c r="J26" s="24">
        <f t="shared" si="1"/>
        <v>392.92000000000013</v>
      </c>
    </row>
    <row r="27" spans="1:10" x14ac:dyDescent="0.2">
      <c r="A27" s="27">
        <v>30</v>
      </c>
      <c r="B27" s="28" t="s">
        <v>28</v>
      </c>
      <c r="C27" s="29"/>
      <c r="D27" s="29">
        <v>120.41000000000001</v>
      </c>
      <c r="E27" s="29">
        <f t="shared" si="0"/>
        <v>-679.19999999999959</v>
      </c>
      <c r="G27" s="21">
        <v>43614</v>
      </c>
      <c r="H27" s="22" t="s">
        <v>16</v>
      </c>
      <c r="I27" s="22">
        <v>9.99</v>
      </c>
      <c r="J27" s="24">
        <f t="shared" si="1"/>
        <v>382.93000000000012</v>
      </c>
    </row>
    <row r="28" spans="1:10" x14ac:dyDescent="0.2">
      <c r="A28" s="30" t="s">
        <v>29</v>
      </c>
      <c r="B28" s="31"/>
      <c r="C28" s="32">
        <f>SUM(C7:C27)</f>
        <v>3906</v>
      </c>
      <c r="D28" s="32">
        <f>SUM(D7:D27)</f>
        <v>3964.2099999999996</v>
      </c>
      <c r="E28" s="33">
        <f>E6+C28-D28</f>
        <v>-679.19999999999936</v>
      </c>
      <c r="F28" s="34"/>
      <c r="G28" s="21">
        <v>43616</v>
      </c>
      <c r="H28" s="22" t="s">
        <v>16</v>
      </c>
      <c r="I28" s="22">
        <v>29.59</v>
      </c>
      <c r="J28" s="24">
        <f t="shared" si="1"/>
        <v>353.34000000000015</v>
      </c>
    </row>
    <row r="29" spans="1:10" ht="13.5" thickBot="1" x14ac:dyDescent="0.25">
      <c r="G29" s="35"/>
      <c r="H29" s="36" t="s">
        <v>30</v>
      </c>
      <c r="I29" s="35">
        <f>SUM(I6:I28)</f>
        <v>846.66000000000008</v>
      </c>
      <c r="J29" s="24" t="s">
        <v>12</v>
      </c>
    </row>
    <row r="30" spans="1:10" ht="18.75" x14ac:dyDescent="0.2">
      <c r="A30" s="37" t="s">
        <v>31</v>
      </c>
      <c r="B30" s="38"/>
      <c r="C30" s="39"/>
      <c r="D30" s="39"/>
      <c r="E30" s="40"/>
      <c r="G30" s="41" t="s">
        <v>23</v>
      </c>
      <c r="H30" s="42"/>
      <c r="I30" s="42"/>
      <c r="J30" s="43"/>
    </row>
    <row r="31" spans="1:10" ht="16.5" thickBot="1" x14ac:dyDescent="0.25">
      <c r="A31" s="44"/>
      <c r="B31" s="45"/>
      <c r="C31" s="46"/>
      <c r="D31" s="46"/>
      <c r="E31" s="47"/>
      <c r="G31" s="48" t="s">
        <v>10</v>
      </c>
      <c r="H31" s="48" t="s">
        <v>6</v>
      </c>
      <c r="I31" s="48" t="s">
        <v>11</v>
      </c>
      <c r="J31" s="49">
        <v>1000</v>
      </c>
    </row>
    <row r="32" spans="1:10" ht="13.5" thickBot="1" x14ac:dyDescent="0.25">
      <c r="A32" s="50" t="s">
        <v>32</v>
      </c>
      <c r="B32" s="51" t="s">
        <v>33</v>
      </c>
      <c r="C32" s="52" t="s">
        <v>34</v>
      </c>
      <c r="D32" s="52" t="s">
        <v>35</v>
      </c>
      <c r="E32" s="53" t="s">
        <v>36</v>
      </c>
      <c r="G32" s="21">
        <v>43587</v>
      </c>
      <c r="H32" s="22" t="s">
        <v>37</v>
      </c>
      <c r="I32" s="24">
        <v>30</v>
      </c>
      <c r="J32" s="23">
        <f>J31-I32</f>
        <v>970</v>
      </c>
    </row>
    <row r="33" spans="1:10" x14ac:dyDescent="0.2">
      <c r="A33" s="17"/>
      <c r="B33" s="18" t="s">
        <v>13</v>
      </c>
      <c r="C33" s="19"/>
      <c r="D33" s="19"/>
      <c r="E33" s="20">
        <v>3556.56</v>
      </c>
      <c r="G33" s="21">
        <v>43588</v>
      </c>
      <c r="H33" s="22" t="s">
        <v>38</v>
      </c>
      <c r="I33" s="24">
        <v>50</v>
      </c>
      <c r="J33" s="24">
        <f t="shared" ref="J33:J51" si="2">J32-I33</f>
        <v>920</v>
      </c>
    </row>
    <row r="34" spans="1:10" x14ac:dyDescent="0.2">
      <c r="A34" s="17">
        <v>43587</v>
      </c>
      <c r="B34" s="18" t="s">
        <v>39</v>
      </c>
      <c r="C34" s="19">
        <v>190</v>
      </c>
      <c r="D34" s="19"/>
      <c r="E34" s="20">
        <f t="shared" ref="E34:E70" si="3">E33+C34-D34</f>
        <v>3746.56</v>
      </c>
      <c r="G34" s="21">
        <v>43591</v>
      </c>
      <c r="H34" s="22" t="s">
        <v>40</v>
      </c>
      <c r="I34" s="24">
        <v>100</v>
      </c>
      <c r="J34" s="24">
        <f t="shared" si="2"/>
        <v>820</v>
      </c>
    </row>
    <row r="35" spans="1:10" x14ac:dyDescent="0.2">
      <c r="A35" s="17">
        <v>43591</v>
      </c>
      <c r="B35" s="18" t="s">
        <v>39</v>
      </c>
      <c r="C35" s="19">
        <v>1000</v>
      </c>
      <c r="D35" s="19"/>
      <c r="E35" s="20">
        <f t="shared" si="3"/>
        <v>4746.5599999999995</v>
      </c>
      <c r="G35" s="21">
        <v>43593</v>
      </c>
      <c r="H35" s="22" t="s">
        <v>40</v>
      </c>
      <c r="I35" s="24">
        <v>50</v>
      </c>
      <c r="J35" s="24">
        <f>J34-I35</f>
        <v>770</v>
      </c>
    </row>
    <row r="36" spans="1:10" x14ac:dyDescent="0.2">
      <c r="A36" s="17">
        <v>43591</v>
      </c>
      <c r="B36" s="18" t="s">
        <v>41</v>
      </c>
      <c r="C36" s="19">
        <v>1600</v>
      </c>
      <c r="D36" s="19"/>
      <c r="E36" s="20">
        <f t="shared" si="3"/>
        <v>6346.5599999999995</v>
      </c>
      <c r="G36" s="21">
        <v>43593</v>
      </c>
      <c r="H36" s="22" t="s">
        <v>42</v>
      </c>
      <c r="I36" s="24">
        <v>50</v>
      </c>
      <c r="J36" s="24">
        <f t="shared" si="2"/>
        <v>720</v>
      </c>
    </row>
    <row r="37" spans="1:10" x14ac:dyDescent="0.2">
      <c r="A37" s="17">
        <v>43592</v>
      </c>
      <c r="B37" s="18" t="s">
        <v>43</v>
      </c>
      <c r="C37" s="19">
        <v>1100</v>
      </c>
      <c r="D37" s="19"/>
      <c r="E37" s="20">
        <f t="shared" si="3"/>
        <v>7446.5599999999995</v>
      </c>
      <c r="G37" s="21">
        <v>43594</v>
      </c>
      <c r="H37" s="22" t="s">
        <v>44</v>
      </c>
      <c r="I37" s="24">
        <v>50</v>
      </c>
      <c r="J37" s="24">
        <f t="shared" si="2"/>
        <v>670</v>
      </c>
    </row>
    <row r="38" spans="1:10" x14ac:dyDescent="0.2">
      <c r="A38" s="17">
        <v>43592</v>
      </c>
      <c r="B38" s="18" t="s">
        <v>45</v>
      </c>
      <c r="C38" s="19">
        <v>2000</v>
      </c>
      <c r="D38" s="19"/>
      <c r="E38" s="20">
        <f t="shared" si="3"/>
        <v>9446.56</v>
      </c>
      <c r="G38" s="21">
        <v>43594</v>
      </c>
      <c r="H38" s="22" t="s">
        <v>37</v>
      </c>
      <c r="I38" s="24">
        <v>30</v>
      </c>
      <c r="J38" s="24">
        <f t="shared" si="2"/>
        <v>640</v>
      </c>
    </row>
    <row r="39" spans="1:10" x14ac:dyDescent="0.2">
      <c r="A39" s="17">
        <v>43592</v>
      </c>
      <c r="B39" s="18" t="s">
        <v>46</v>
      </c>
      <c r="C39" s="19">
        <v>4700</v>
      </c>
      <c r="D39" s="19"/>
      <c r="E39" s="20">
        <f t="shared" si="3"/>
        <v>14146.56</v>
      </c>
      <c r="G39" s="21">
        <v>43595</v>
      </c>
      <c r="H39" s="22" t="s">
        <v>37</v>
      </c>
      <c r="I39" s="24">
        <v>110</v>
      </c>
      <c r="J39" s="24">
        <f t="shared" si="2"/>
        <v>530</v>
      </c>
    </row>
    <row r="40" spans="1:10" x14ac:dyDescent="0.2">
      <c r="A40" s="17">
        <v>43592</v>
      </c>
      <c r="B40" s="18" t="s">
        <v>47</v>
      </c>
      <c r="C40" s="19"/>
      <c r="D40" s="19">
        <v>8000</v>
      </c>
      <c r="E40" s="20">
        <f t="shared" si="3"/>
        <v>6146.5599999999995</v>
      </c>
      <c r="G40" s="21">
        <v>43598</v>
      </c>
      <c r="H40" s="22" t="s">
        <v>37</v>
      </c>
      <c r="I40" s="24">
        <v>50</v>
      </c>
      <c r="J40" s="24">
        <f t="shared" si="2"/>
        <v>480</v>
      </c>
    </row>
    <row r="41" spans="1:10" x14ac:dyDescent="0.2">
      <c r="A41" s="17">
        <v>43592</v>
      </c>
      <c r="B41" s="18" t="s">
        <v>48</v>
      </c>
      <c r="C41" s="19"/>
      <c r="D41" s="19">
        <v>1229.52</v>
      </c>
      <c r="E41" s="20">
        <f t="shared" si="3"/>
        <v>4917.0399999999991</v>
      </c>
      <c r="G41" s="21">
        <v>43600</v>
      </c>
      <c r="H41" s="22" t="s">
        <v>37</v>
      </c>
      <c r="I41" s="24">
        <v>50</v>
      </c>
      <c r="J41" s="24">
        <f t="shared" si="2"/>
        <v>430</v>
      </c>
    </row>
    <row r="42" spans="1:10" x14ac:dyDescent="0.2">
      <c r="A42" s="17">
        <v>43592</v>
      </c>
      <c r="B42" s="18" t="s">
        <v>49</v>
      </c>
      <c r="C42" s="19"/>
      <c r="D42" s="19">
        <v>10.18</v>
      </c>
      <c r="E42" s="20">
        <f t="shared" si="3"/>
        <v>4906.8599999999988</v>
      </c>
      <c r="G42" s="21">
        <v>43601</v>
      </c>
      <c r="H42" s="22" t="s">
        <v>37</v>
      </c>
      <c r="I42" s="24">
        <v>50</v>
      </c>
      <c r="J42" s="24">
        <f t="shared" si="2"/>
        <v>380</v>
      </c>
    </row>
    <row r="43" spans="1:10" x14ac:dyDescent="0.2">
      <c r="A43" s="17">
        <v>43592</v>
      </c>
      <c r="B43" s="18" t="s">
        <v>49</v>
      </c>
      <c r="C43" s="19"/>
      <c r="D43" s="19">
        <v>50</v>
      </c>
      <c r="E43" s="20">
        <f t="shared" si="3"/>
        <v>4856.8599999999988</v>
      </c>
      <c r="G43" s="21">
        <v>43602</v>
      </c>
      <c r="H43" s="22" t="s">
        <v>37</v>
      </c>
      <c r="I43" s="24">
        <v>100</v>
      </c>
      <c r="J43" s="24">
        <f t="shared" si="2"/>
        <v>280</v>
      </c>
    </row>
    <row r="44" spans="1:10" x14ac:dyDescent="0.2">
      <c r="A44" s="17">
        <v>43593</v>
      </c>
      <c r="B44" s="18" t="s">
        <v>50</v>
      </c>
      <c r="C44" s="19"/>
      <c r="D44" s="19">
        <v>500</v>
      </c>
      <c r="E44" s="20">
        <f t="shared" si="3"/>
        <v>4356.8599999999988</v>
      </c>
      <c r="G44" s="21">
        <v>43603</v>
      </c>
      <c r="H44" s="22" t="s">
        <v>38</v>
      </c>
      <c r="I44" s="24">
        <v>50</v>
      </c>
      <c r="J44" s="24">
        <f t="shared" si="2"/>
        <v>230</v>
      </c>
    </row>
    <row r="45" spans="1:10" x14ac:dyDescent="0.2">
      <c r="A45" s="17">
        <v>43593</v>
      </c>
      <c r="B45" s="18" t="s">
        <v>51</v>
      </c>
      <c r="C45" s="19"/>
      <c r="D45" s="19">
        <v>500</v>
      </c>
      <c r="E45" s="20">
        <f t="shared" si="3"/>
        <v>3856.8599999999988</v>
      </c>
      <c r="G45" s="21">
        <v>43605</v>
      </c>
      <c r="H45" s="22" t="s">
        <v>52</v>
      </c>
      <c r="I45" s="24">
        <v>50</v>
      </c>
      <c r="J45" s="24">
        <f t="shared" si="2"/>
        <v>180</v>
      </c>
    </row>
    <row r="46" spans="1:10" x14ac:dyDescent="0.2">
      <c r="A46" s="17">
        <v>43593</v>
      </c>
      <c r="B46" s="18" t="s">
        <v>53</v>
      </c>
      <c r="C46" s="19"/>
      <c r="D46" s="19">
        <v>928.43</v>
      </c>
      <c r="E46" s="20">
        <f t="shared" si="3"/>
        <v>2928.4299999999989</v>
      </c>
      <c r="G46" s="21">
        <v>43605</v>
      </c>
      <c r="H46" s="22" t="s">
        <v>54</v>
      </c>
      <c r="I46" s="24">
        <v>50</v>
      </c>
      <c r="J46" s="24">
        <f t="shared" si="2"/>
        <v>130</v>
      </c>
    </row>
    <row r="47" spans="1:10" x14ac:dyDescent="0.2">
      <c r="A47" s="17">
        <v>43593</v>
      </c>
      <c r="B47" s="18" t="s">
        <v>53</v>
      </c>
      <c r="C47" s="19"/>
      <c r="D47" s="19">
        <v>1000</v>
      </c>
      <c r="E47" s="20">
        <f t="shared" si="3"/>
        <v>1928.4299999999989</v>
      </c>
      <c r="G47" s="21">
        <v>43609</v>
      </c>
      <c r="H47" s="22" t="s">
        <v>37</v>
      </c>
      <c r="I47" s="24">
        <v>30</v>
      </c>
      <c r="J47" s="24">
        <f t="shared" si="2"/>
        <v>100</v>
      </c>
    </row>
    <row r="48" spans="1:10" x14ac:dyDescent="0.2">
      <c r="A48" s="17">
        <v>43593</v>
      </c>
      <c r="B48" s="18" t="s">
        <v>53</v>
      </c>
      <c r="C48" s="19"/>
      <c r="D48" s="19">
        <v>1600</v>
      </c>
      <c r="E48" s="20">
        <f t="shared" si="3"/>
        <v>328.42999999999893</v>
      </c>
      <c r="G48" s="21">
        <v>43612</v>
      </c>
      <c r="H48" s="22" t="s">
        <v>37</v>
      </c>
      <c r="I48" s="24">
        <v>60</v>
      </c>
      <c r="J48" s="24">
        <f t="shared" si="2"/>
        <v>40</v>
      </c>
    </row>
    <row r="49" spans="1:10" x14ac:dyDescent="0.2">
      <c r="A49" s="17">
        <v>43595</v>
      </c>
      <c r="B49" s="18" t="s">
        <v>55</v>
      </c>
      <c r="C49" s="19">
        <v>1800</v>
      </c>
      <c r="D49" s="19"/>
      <c r="E49" s="20">
        <f t="shared" si="3"/>
        <v>2128.4299999999989</v>
      </c>
      <c r="G49" s="21">
        <v>43612</v>
      </c>
      <c r="H49" s="22" t="s">
        <v>56</v>
      </c>
      <c r="I49" s="24">
        <v>100</v>
      </c>
      <c r="J49" s="24">
        <f t="shared" si="2"/>
        <v>-60</v>
      </c>
    </row>
    <row r="50" spans="1:10" x14ac:dyDescent="0.2">
      <c r="A50" s="17">
        <v>43595</v>
      </c>
      <c r="B50" s="18" t="s">
        <v>57</v>
      </c>
      <c r="C50" s="19"/>
      <c r="D50" s="19">
        <v>243.6</v>
      </c>
      <c r="E50" s="20">
        <f t="shared" si="3"/>
        <v>1884.829999999999</v>
      </c>
      <c r="G50" s="21">
        <v>43615</v>
      </c>
      <c r="H50" s="22" t="s">
        <v>37</v>
      </c>
      <c r="I50" s="24">
        <v>30</v>
      </c>
      <c r="J50" s="24">
        <f t="shared" si="2"/>
        <v>-90</v>
      </c>
    </row>
    <row r="51" spans="1:10" x14ac:dyDescent="0.2">
      <c r="A51" s="17">
        <v>43598</v>
      </c>
      <c r="B51" s="18" t="s">
        <v>58</v>
      </c>
      <c r="C51" s="19">
        <v>970</v>
      </c>
      <c r="D51" s="19"/>
      <c r="E51" s="20">
        <f t="shared" si="3"/>
        <v>2854.829999999999</v>
      </c>
      <c r="G51" s="21">
        <v>43615</v>
      </c>
      <c r="H51" s="22" t="s">
        <v>59</v>
      </c>
      <c r="I51" s="24">
        <v>40</v>
      </c>
      <c r="J51" s="24">
        <f t="shared" si="2"/>
        <v>-130</v>
      </c>
    </row>
    <row r="52" spans="1:10" x14ac:dyDescent="0.2">
      <c r="A52" s="17">
        <v>43598</v>
      </c>
      <c r="B52" s="18" t="s">
        <v>58</v>
      </c>
      <c r="C52" s="19">
        <v>2000</v>
      </c>
      <c r="D52" s="19"/>
      <c r="E52" s="20">
        <f t="shared" si="3"/>
        <v>4854.829999999999</v>
      </c>
      <c r="G52" s="54"/>
      <c r="H52" s="55" t="s">
        <v>30</v>
      </c>
      <c r="I52" s="56">
        <f>SUM(I32:I51)</f>
        <v>1130</v>
      </c>
      <c r="J52" s="57">
        <f>J31-I52</f>
        <v>-130</v>
      </c>
    </row>
    <row r="53" spans="1:10" ht="18.75" x14ac:dyDescent="0.2">
      <c r="A53" s="17">
        <v>43598</v>
      </c>
      <c r="B53" s="18" t="s">
        <v>60</v>
      </c>
      <c r="C53" s="19">
        <v>950</v>
      </c>
      <c r="D53" s="19"/>
      <c r="E53" s="20">
        <f t="shared" si="3"/>
        <v>5804.829999999999</v>
      </c>
      <c r="G53" s="11" t="s">
        <v>25</v>
      </c>
      <c r="H53" s="11"/>
      <c r="I53" s="11"/>
      <c r="J53" s="12"/>
    </row>
    <row r="54" spans="1:10" ht="15.75" x14ac:dyDescent="0.2">
      <c r="A54" s="17">
        <v>43598</v>
      </c>
      <c r="B54" s="18" t="s">
        <v>61</v>
      </c>
      <c r="C54" s="19">
        <v>580</v>
      </c>
      <c r="D54" s="19"/>
      <c r="E54" s="20">
        <f t="shared" si="3"/>
        <v>6384.829999999999</v>
      </c>
      <c r="G54" s="58" t="s">
        <v>10</v>
      </c>
      <c r="H54" s="58" t="s">
        <v>6</v>
      </c>
      <c r="I54" s="58" t="s">
        <v>11</v>
      </c>
      <c r="J54" s="59">
        <v>500</v>
      </c>
    </row>
    <row r="55" spans="1:10" x14ac:dyDescent="0.2">
      <c r="A55" s="17">
        <v>43598</v>
      </c>
      <c r="B55" s="18" t="s">
        <v>62</v>
      </c>
      <c r="C55" s="19">
        <v>8000</v>
      </c>
      <c r="D55" s="19"/>
      <c r="E55" s="20">
        <f t="shared" si="3"/>
        <v>14384.829999999998</v>
      </c>
      <c r="G55" s="21">
        <v>43587</v>
      </c>
      <c r="H55" s="22" t="s">
        <v>63</v>
      </c>
      <c r="I55" s="24">
        <v>40</v>
      </c>
      <c r="J55" s="24">
        <f>J54-I55</f>
        <v>460</v>
      </c>
    </row>
    <row r="56" spans="1:10" x14ac:dyDescent="0.2">
      <c r="A56" s="17">
        <v>43599</v>
      </c>
      <c r="B56" s="18" t="s">
        <v>64</v>
      </c>
      <c r="C56" s="19"/>
      <c r="D56" s="19">
        <v>2000</v>
      </c>
      <c r="E56" s="20">
        <f>E55+C56-D56</f>
        <v>12384.829999999998</v>
      </c>
      <c r="G56" s="21">
        <v>43607</v>
      </c>
      <c r="H56" s="22" t="s">
        <v>65</v>
      </c>
      <c r="I56" s="24">
        <v>50</v>
      </c>
      <c r="J56" s="24">
        <f t="shared" ref="J56:J60" si="4">J55-I56</f>
        <v>410</v>
      </c>
    </row>
    <row r="57" spans="1:10" x14ac:dyDescent="0.2">
      <c r="A57" s="17">
        <v>43599</v>
      </c>
      <c r="B57" s="18" t="s">
        <v>47</v>
      </c>
      <c r="C57" s="19"/>
      <c r="D57" s="19">
        <v>8000</v>
      </c>
      <c r="E57" s="20">
        <f t="shared" si="3"/>
        <v>4384.8299999999981</v>
      </c>
      <c r="G57" s="21">
        <v>43607</v>
      </c>
      <c r="H57" s="22" t="s">
        <v>66</v>
      </c>
      <c r="I57" s="24">
        <v>50</v>
      </c>
      <c r="J57" s="24">
        <f t="shared" si="4"/>
        <v>360</v>
      </c>
    </row>
    <row r="58" spans="1:10" x14ac:dyDescent="0.2">
      <c r="A58" s="17">
        <v>43599</v>
      </c>
      <c r="B58" s="18" t="s">
        <v>67</v>
      </c>
      <c r="C58" s="19"/>
      <c r="D58" s="19">
        <v>10.18</v>
      </c>
      <c r="E58" s="20">
        <f t="shared" si="3"/>
        <v>4374.6499999999978</v>
      </c>
      <c r="G58" s="21">
        <v>43607</v>
      </c>
      <c r="H58" s="22" t="s">
        <v>68</v>
      </c>
      <c r="I58" s="24">
        <v>50</v>
      </c>
      <c r="J58" s="24">
        <f t="shared" si="4"/>
        <v>310</v>
      </c>
    </row>
    <row r="59" spans="1:10" x14ac:dyDescent="0.2">
      <c r="A59" s="17">
        <v>43600</v>
      </c>
      <c r="B59" s="18" t="s">
        <v>69</v>
      </c>
      <c r="C59" s="19"/>
      <c r="D59" s="19">
        <v>189</v>
      </c>
      <c r="E59" s="20">
        <f t="shared" si="3"/>
        <v>4185.6499999999978</v>
      </c>
      <c r="G59" s="21">
        <v>43607</v>
      </c>
      <c r="H59" s="22" t="s">
        <v>70</v>
      </c>
      <c r="I59" s="24">
        <v>150</v>
      </c>
      <c r="J59" s="24">
        <f t="shared" si="4"/>
        <v>160</v>
      </c>
    </row>
    <row r="60" spans="1:10" x14ac:dyDescent="0.2">
      <c r="A60" s="17">
        <v>43602</v>
      </c>
      <c r="B60" s="18" t="s">
        <v>71</v>
      </c>
      <c r="C60" s="19"/>
      <c r="D60" s="19">
        <v>54.39</v>
      </c>
      <c r="E60" s="20">
        <f t="shared" si="3"/>
        <v>4131.2599999999975</v>
      </c>
      <c r="G60" s="21">
        <v>43616</v>
      </c>
      <c r="H60" s="22" t="s">
        <v>72</v>
      </c>
      <c r="I60" s="24">
        <v>120</v>
      </c>
      <c r="J60" s="24">
        <f t="shared" si="4"/>
        <v>40</v>
      </c>
    </row>
    <row r="61" spans="1:10" x14ac:dyDescent="0.2">
      <c r="A61" s="17">
        <v>43602</v>
      </c>
      <c r="B61" s="18" t="s">
        <v>73</v>
      </c>
      <c r="C61" s="19"/>
      <c r="D61" s="19">
        <v>1227.5999999999999</v>
      </c>
      <c r="E61" s="20">
        <f t="shared" si="3"/>
        <v>2903.6599999999976</v>
      </c>
      <c r="G61" s="35"/>
      <c r="H61" s="36" t="s">
        <v>30</v>
      </c>
      <c r="I61" s="60">
        <f>SUM(I55:I60)</f>
        <v>460</v>
      </c>
      <c r="J61" s="60">
        <f>J54-I61</f>
        <v>40</v>
      </c>
    </row>
    <row r="62" spans="1:10" x14ac:dyDescent="0.2">
      <c r="A62" s="17">
        <v>43602</v>
      </c>
      <c r="B62" s="18" t="s">
        <v>57</v>
      </c>
      <c r="C62" s="19"/>
      <c r="D62" s="19">
        <v>207.8</v>
      </c>
      <c r="E62" s="20">
        <f t="shared" si="3"/>
        <v>2695.8599999999974</v>
      </c>
      <c r="G62" s="35" t="s">
        <v>74</v>
      </c>
      <c r="H62" s="36"/>
      <c r="I62" s="60"/>
      <c r="J62" s="60"/>
    </row>
    <row r="63" spans="1:10" ht="15.75" x14ac:dyDescent="0.2">
      <c r="A63" s="17">
        <v>43605</v>
      </c>
      <c r="B63" s="18" t="s">
        <v>39</v>
      </c>
      <c r="C63" s="19">
        <v>210.26</v>
      </c>
      <c r="D63" s="19"/>
      <c r="E63" s="20">
        <f t="shared" si="3"/>
        <v>2906.1199999999972</v>
      </c>
      <c r="F63" s="34"/>
      <c r="G63" s="48" t="s">
        <v>10</v>
      </c>
      <c r="H63" s="48" t="s">
        <v>6</v>
      </c>
      <c r="I63" s="48" t="s">
        <v>11</v>
      </c>
      <c r="J63" s="49">
        <v>650</v>
      </c>
    </row>
    <row r="64" spans="1:10" x14ac:dyDescent="0.2">
      <c r="A64" s="17">
        <v>43607</v>
      </c>
      <c r="B64" s="18" t="s">
        <v>71</v>
      </c>
      <c r="C64" s="19"/>
      <c r="D64" s="19">
        <v>157.82</v>
      </c>
      <c r="E64" s="20">
        <f t="shared" si="3"/>
        <v>2748.299999999997</v>
      </c>
      <c r="G64" s="21">
        <v>43591</v>
      </c>
      <c r="H64" s="22" t="s">
        <v>75</v>
      </c>
      <c r="I64" s="24">
        <v>10</v>
      </c>
      <c r="J64" s="23">
        <f>J63-I64</f>
        <v>640</v>
      </c>
    </row>
    <row r="65" spans="1:10" x14ac:dyDescent="0.2">
      <c r="A65" s="17">
        <v>43608</v>
      </c>
      <c r="B65" s="18" t="s">
        <v>76</v>
      </c>
      <c r="C65" s="19"/>
      <c r="D65" s="19">
        <v>327</v>
      </c>
      <c r="E65" s="20">
        <f t="shared" si="3"/>
        <v>2421.299999999997</v>
      </c>
      <c r="G65" s="21">
        <v>43625</v>
      </c>
      <c r="H65" s="22" t="s">
        <v>77</v>
      </c>
      <c r="I65" s="24">
        <v>37.36</v>
      </c>
      <c r="J65" s="24">
        <f t="shared" ref="J65:J73" si="5">J64-I65</f>
        <v>602.64</v>
      </c>
    </row>
    <row r="66" spans="1:10" x14ac:dyDescent="0.2">
      <c r="A66" s="17">
        <v>43608</v>
      </c>
      <c r="B66" s="18" t="s">
        <v>78</v>
      </c>
      <c r="C66" s="19"/>
      <c r="D66" s="19">
        <v>10.18</v>
      </c>
      <c r="E66" s="20">
        <f t="shared" si="3"/>
        <v>2411.1199999999972</v>
      </c>
      <c r="G66" s="21">
        <v>43594</v>
      </c>
      <c r="H66" s="22" t="s">
        <v>75</v>
      </c>
      <c r="I66" s="24">
        <v>14.9</v>
      </c>
      <c r="J66" s="24">
        <f t="shared" si="5"/>
        <v>587.74</v>
      </c>
    </row>
    <row r="67" spans="1:10" x14ac:dyDescent="0.2">
      <c r="A67" s="17">
        <v>43612</v>
      </c>
      <c r="B67" s="18" t="s">
        <v>79</v>
      </c>
      <c r="C67" s="19"/>
      <c r="D67" s="19">
        <v>700</v>
      </c>
      <c r="E67" s="20">
        <f t="shared" si="3"/>
        <v>1711.1199999999972</v>
      </c>
      <c r="G67" s="21">
        <v>43595</v>
      </c>
      <c r="H67" s="22" t="s">
        <v>75</v>
      </c>
      <c r="I67" s="24">
        <v>68.45</v>
      </c>
      <c r="J67" s="24">
        <f t="shared" si="5"/>
        <v>519.29</v>
      </c>
    </row>
    <row r="68" spans="1:10" x14ac:dyDescent="0.2">
      <c r="A68" s="17">
        <v>43612</v>
      </c>
      <c r="B68" s="18" t="s">
        <v>80</v>
      </c>
      <c r="C68" s="19"/>
      <c r="D68" s="19">
        <v>268.16000000000003</v>
      </c>
      <c r="E68" s="20">
        <f t="shared" si="3"/>
        <v>1442.9599999999971</v>
      </c>
      <c r="G68" s="21">
        <v>43599</v>
      </c>
      <c r="H68" s="22" t="s">
        <v>75</v>
      </c>
      <c r="I68" s="24">
        <v>6.9</v>
      </c>
      <c r="J68" s="24">
        <f t="shared" si="5"/>
        <v>512.39</v>
      </c>
    </row>
    <row r="69" spans="1:10" x14ac:dyDescent="0.2">
      <c r="A69" s="17">
        <v>43614</v>
      </c>
      <c r="B69" s="18" t="s">
        <v>81</v>
      </c>
      <c r="C69" s="19"/>
      <c r="D69" s="19">
        <v>1116.5</v>
      </c>
      <c r="E69" s="20">
        <f t="shared" si="3"/>
        <v>326.45999999999708</v>
      </c>
      <c r="G69" s="21">
        <v>43599</v>
      </c>
      <c r="H69" s="22" t="s">
        <v>82</v>
      </c>
      <c r="I69" s="24">
        <v>36.380000000000003</v>
      </c>
      <c r="J69" s="24">
        <f t="shared" si="5"/>
        <v>476.01</v>
      </c>
    </row>
    <row r="70" spans="1:10" x14ac:dyDescent="0.2">
      <c r="A70" s="17">
        <v>43615</v>
      </c>
      <c r="B70" s="18" t="s">
        <v>83</v>
      </c>
      <c r="C70" s="19">
        <v>3000</v>
      </c>
      <c r="D70" s="19"/>
      <c r="E70" s="20">
        <f t="shared" si="3"/>
        <v>3326.4599999999973</v>
      </c>
      <c r="G70" s="21">
        <v>43601</v>
      </c>
      <c r="H70" s="22" t="s">
        <v>75</v>
      </c>
      <c r="I70" s="24">
        <v>42.65</v>
      </c>
      <c r="J70" s="24">
        <f t="shared" si="5"/>
        <v>433.36</v>
      </c>
    </row>
    <row r="71" spans="1:10" x14ac:dyDescent="0.2">
      <c r="A71" s="30" t="s">
        <v>84</v>
      </c>
      <c r="B71" s="31"/>
      <c r="C71" s="32">
        <f>SUM(C34:C70)</f>
        <v>28100.26</v>
      </c>
      <c r="D71" s="32">
        <f>SUM(D34:D70)</f>
        <v>28330.36</v>
      </c>
      <c r="E71" s="32">
        <f>E33+C71-D71</f>
        <v>3326.4599999999991</v>
      </c>
      <c r="G71" s="21">
        <v>43608</v>
      </c>
      <c r="H71" s="22" t="s">
        <v>85</v>
      </c>
      <c r="I71" s="24">
        <v>4.5</v>
      </c>
      <c r="J71" s="24">
        <f t="shared" si="5"/>
        <v>428.86</v>
      </c>
    </row>
    <row r="72" spans="1:10" ht="15" x14ac:dyDescent="0.25">
      <c r="A72" s="61" t="s">
        <v>86</v>
      </c>
      <c r="B72" s="62" t="s">
        <v>87</v>
      </c>
      <c r="C72" s="63">
        <f>C38+C39+C49</f>
        <v>8500</v>
      </c>
      <c r="D72" s="63">
        <f>D40+D47+D48+D56+D57</f>
        <v>20600</v>
      </c>
      <c r="E72" s="63"/>
      <c r="G72" s="21">
        <v>43612</v>
      </c>
      <c r="H72" s="22" t="s">
        <v>88</v>
      </c>
      <c r="I72" s="24">
        <v>95</v>
      </c>
      <c r="J72" s="24">
        <f t="shared" si="5"/>
        <v>333.86</v>
      </c>
    </row>
    <row r="73" spans="1:10" ht="13.5" thickBot="1" x14ac:dyDescent="0.25">
      <c r="G73" s="21">
        <v>43614</v>
      </c>
      <c r="H73" s="22" t="s">
        <v>89</v>
      </c>
      <c r="I73" s="24">
        <v>9</v>
      </c>
      <c r="J73" s="24">
        <f t="shared" si="5"/>
        <v>324.86</v>
      </c>
    </row>
    <row r="74" spans="1:10" ht="15" x14ac:dyDescent="0.2">
      <c r="A74" s="37" t="s">
        <v>90</v>
      </c>
      <c r="B74" s="38"/>
      <c r="C74" s="39"/>
      <c r="D74" s="39"/>
      <c r="E74" s="40"/>
      <c r="G74" s="54"/>
      <c r="H74" s="55" t="s">
        <v>30</v>
      </c>
      <c r="I74" s="56">
        <f>SUM(I64:I73)</f>
        <v>325.14</v>
      </c>
      <c r="J74" s="57">
        <f>J63-I74</f>
        <v>324.86</v>
      </c>
    </row>
    <row r="75" spans="1:10" ht="19.5" thickBot="1" x14ac:dyDescent="0.25">
      <c r="A75" s="44"/>
      <c r="B75" s="45"/>
      <c r="C75" s="46"/>
      <c r="D75" s="46"/>
      <c r="E75" s="47"/>
      <c r="G75" s="11" t="s">
        <v>27</v>
      </c>
      <c r="H75" s="11"/>
      <c r="I75" s="11"/>
      <c r="J75" s="12"/>
    </row>
    <row r="76" spans="1:10" ht="16.5" thickBot="1" x14ac:dyDescent="0.25">
      <c r="A76" s="50" t="s">
        <v>32</v>
      </c>
      <c r="B76" s="51" t="s">
        <v>33</v>
      </c>
      <c r="C76" s="52" t="s">
        <v>34</v>
      </c>
      <c r="D76" s="52" t="s">
        <v>35</v>
      </c>
      <c r="E76" s="53" t="s">
        <v>36</v>
      </c>
      <c r="G76" s="58" t="s">
        <v>10</v>
      </c>
      <c r="H76" s="58" t="s">
        <v>6</v>
      </c>
      <c r="I76" s="58" t="s">
        <v>11</v>
      </c>
      <c r="J76" s="59">
        <v>600</v>
      </c>
    </row>
    <row r="77" spans="1:10" x14ac:dyDescent="0.2">
      <c r="A77" s="17">
        <v>43216</v>
      </c>
      <c r="B77" s="18" t="s">
        <v>91</v>
      </c>
      <c r="C77" s="19"/>
      <c r="D77" s="19"/>
      <c r="E77" s="20">
        <v>2038.55</v>
      </c>
      <c r="G77" s="21">
        <v>43591</v>
      </c>
      <c r="H77" s="22" t="s">
        <v>92</v>
      </c>
      <c r="I77" s="24">
        <v>100</v>
      </c>
      <c r="J77" s="24">
        <f>J76-I77</f>
        <v>500</v>
      </c>
    </row>
    <row r="78" spans="1:10" x14ac:dyDescent="0.2">
      <c r="A78" s="17">
        <v>43587</v>
      </c>
      <c r="B78" s="18" t="s">
        <v>39</v>
      </c>
      <c r="C78" s="19">
        <v>402.06</v>
      </c>
      <c r="D78" s="19"/>
      <c r="E78" s="20">
        <f t="shared" ref="E78:E90" si="6">E77+C78-D78</f>
        <v>2440.61</v>
      </c>
      <c r="G78" s="21">
        <v>43593</v>
      </c>
      <c r="H78" s="22" t="s">
        <v>93</v>
      </c>
      <c r="I78" s="24">
        <v>80</v>
      </c>
      <c r="J78" s="24">
        <f t="shared" ref="J78:J84" si="7">J77-I78</f>
        <v>420</v>
      </c>
    </row>
    <row r="79" spans="1:10" x14ac:dyDescent="0.2">
      <c r="A79" s="17">
        <v>43588</v>
      </c>
      <c r="B79" s="18" t="s">
        <v>94</v>
      </c>
      <c r="C79" s="19"/>
      <c r="D79" s="19">
        <v>51.98</v>
      </c>
      <c r="E79" s="20">
        <f t="shared" si="6"/>
        <v>2388.63</v>
      </c>
      <c r="G79" s="21">
        <v>43595</v>
      </c>
      <c r="H79" s="22" t="s">
        <v>95</v>
      </c>
      <c r="I79" s="24">
        <v>115</v>
      </c>
      <c r="J79" s="24">
        <f t="shared" si="7"/>
        <v>305</v>
      </c>
    </row>
    <row r="80" spans="1:10" x14ac:dyDescent="0.2">
      <c r="A80" s="17">
        <v>43592</v>
      </c>
      <c r="B80" s="18" t="s">
        <v>96</v>
      </c>
      <c r="C80" s="19"/>
      <c r="D80" s="19">
        <v>2000</v>
      </c>
      <c r="E80" s="20">
        <f t="shared" si="6"/>
        <v>388.63000000000011</v>
      </c>
      <c r="G80" s="21">
        <v>43596</v>
      </c>
      <c r="H80" s="22" t="s">
        <v>97</v>
      </c>
      <c r="I80" s="24">
        <v>12</v>
      </c>
      <c r="J80" s="24">
        <f t="shared" si="7"/>
        <v>293</v>
      </c>
    </row>
    <row r="81" spans="1:13" x14ac:dyDescent="0.2">
      <c r="A81" s="17">
        <v>43593</v>
      </c>
      <c r="B81" s="18" t="s">
        <v>53</v>
      </c>
      <c r="C81" s="19">
        <v>800</v>
      </c>
      <c r="D81" s="19"/>
      <c r="E81" s="20">
        <f t="shared" si="6"/>
        <v>1188.6300000000001</v>
      </c>
      <c r="G81" s="21">
        <v>43596</v>
      </c>
      <c r="H81" s="22" t="s">
        <v>98</v>
      </c>
      <c r="I81" s="24">
        <v>270</v>
      </c>
      <c r="J81" s="24">
        <f t="shared" si="7"/>
        <v>23</v>
      </c>
    </row>
    <row r="82" spans="1:13" x14ac:dyDescent="0.2">
      <c r="A82" s="17">
        <v>43593</v>
      </c>
      <c r="B82" s="18" t="s">
        <v>50</v>
      </c>
      <c r="C82" s="19"/>
      <c r="D82" s="19">
        <v>778.26</v>
      </c>
      <c r="E82" s="20">
        <f t="shared" si="6"/>
        <v>410.37000000000012</v>
      </c>
      <c r="G82" s="21">
        <v>43603</v>
      </c>
      <c r="H82" s="22" t="s">
        <v>99</v>
      </c>
      <c r="I82" s="24">
        <v>50</v>
      </c>
      <c r="J82" s="24">
        <f t="shared" si="7"/>
        <v>-27</v>
      </c>
    </row>
    <row r="83" spans="1:13" x14ac:dyDescent="0.2">
      <c r="A83" s="17">
        <v>43593</v>
      </c>
      <c r="B83" s="18" t="s">
        <v>100</v>
      </c>
      <c r="C83" s="19"/>
      <c r="D83" s="19">
        <v>1.18</v>
      </c>
      <c r="E83" s="20">
        <f t="shared" si="6"/>
        <v>409.19000000000011</v>
      </c>
      <c r="G83" s="21">
        <v>43608</v>
      </c>
      <c r="H83" s="22" t="s">
        <v>97</v>
      </c>
      <c r="I83" s="24">
        <v>55</v>
      </c>
      <c r="J83" s="24">
        <f t="shared" si="7"/>
        <v>-82</v>
      </c>
    </row>
    <row r="84" spans="1:13" x14ac:dyDescent="0.2">
      <c r="A84" s="17">
        <v>43594</v>
      </c>
      <c r="B84" s="18" t="s">
        <v>101</v>
      </c>
      <c r="C84" s="19">
        <v>800</v>
      </c>
      <c r="D84" s="19"/>
      <c r="E84" s="20">
        <f t="shared" si="6"/>
        <v>1209.19</v>
      </c>
      <c r="G84" s="21">
        <v>43614</v>
      </c>
      <c r="H84" s="22" t="s">
        <v>102</v>
      </c>
      <c r="I84" s="24">
        <v>400</v>
      </c>
      <c r="J84" s="24">
        <f t="shared" si="7"/>
        <v>-482</v>
      </c>
    </row>
    <row r="85" spans="1:13" x14ac:dyDescent="0.2">
      <c r="A85" s="17">
        <v>43594</v>
      </c>
      <c r="B85" s="18" t="s">
        <v>103</v>
      </c>
      <c r="C85" s="19"/>
      <c r="D85" s="19">
        <v>684.77</v>
      </c>
      <c r="E85" s="20">
        <f t="shared" si="6"/>
        <v>524.42000000000007</v>
      </c>
      <c r="G85" s="64"/>
      <c r="H85" s="65" t="s">
        <v>30</v>
      </c>
      <c r="I85" s="66">
        <f>SUM(I77:I84)</f>
        <v>1082</v>
      </c>
      <c r="J85" s="67">
        <f>J76-I85</f>
        <v>-482</v>
      </c>
    </row>
    <row r="86" spans="1:13" ht="18.75" x14ac:dyDescent="0.2">
      <c r="A86" s="17">
        <v>43594</v>
      </c>
      <c r="B86" s="18" t="s">
        <v>104</v>
      </c>
      <c r="C86" s="19"/>
      <c r="D86" s="19">
        <v>10.18</v>
      </c>
      <c r="E86" s="20">
        <f t="shared" si="6"/>
        <v>514.24000000000012</v>
      </c>
      <c r="G86" s="42" t="s">
        <v>28</v>
      </c>
      <c r="H86" s="42"/>
      <c r="I86" s="42"/>
      <c r="J86" s="68"/>
    </row>
    <row r="87" spans="1:13" ht="15.75" x14ac:dyDescent="0.2">
      <c r="A87" s="17">
        <v>43595</v>
      </c>
      <c r="B87" s="18" t="s">
        <v>39</v>
      </c>
      <c r="C87" s="19">
        <v>1444.17</v>
      </c>
      <c r="D87" s="19"/>
      <c r="E87" s="20">
        <f t="shared" si="6"/>
        <v>1958.4100000000003</v>
      </c>
      <c r="G87" s="48" t="s">
        <v>10</v>
      </c>
      <c r="H87" s="48" t="s">
        <v>6</v>
      </c>
      <c r="I87" s="48" t="s">
        <v>11</v>
      </c>
      <c r="J87" s="69">
        <v>750</v>
      </c>
    </row>
    <row r="88" spans="1:13" x14ac:dyDescent="0.2">
      <c r="A88" s="17">
        <v>43595</v>
      </c>
      <c r="B88" s="18" t="s">
        <v>105</v>
      </c>
      <c r="C88" s="19"/>
      <c r="D88" s="19">
        <v>1800</v>
      </c>
      <c r="E88" s="20">
        <f t="shared" si="6"/>
        <v>158.41000000000031</v>
      </c>
      <c r="G88" s="21">
        <v>43589</v>
      </c>
      <c r="H88" s="22" t="s">
        <v>106</v>
      </c>
      <c r="I88" s="22">
        <v>36.99</v>
      </c>
      <c r="J88" s="23">
        <f>J87-I88</f>
        <v>713.01</v>
      </c>
    </row>
    <row r="89" spans="1:13" x14ac:dyDescent="0.2">
      <c r="A89" s="17">
        <v>43599</v>
      </c>
      <c r="B89" s="18" t="s">
        <v>107</v>
      </c>
      <c r="C89" s="19">
        <v>2000</v>
      </c>
      <c r="D89" s="19"/>
      <c r="E89" s="20">
        <f t="shared" si="6"/>
        <v>2158.4100000000003</v>
      </c>
      <c r="G89" s="21">
        <v>43594</v>
      </c>
      <c r="H89" s="22" t="s">
        <v>108</v>
      </c>
      <c r="I89" s="22">
        <v>62.16</v>
      </c>
      <c r="J89" s="24">
        <f t="shared" ref="J89:J90" si="8">J88-I89</f>
        <v>650.85</v>
      </c>
    </row>
    <row r="90" spans="1:13" x14ac:dyDescent="0.2">
      <c r="A90" s="17">
        <v>43601</v>
      </c>
      <c r="B90" s="18" t="s">
        <v>39</v>
      </c>
      <c r="C90" s="19">
        <v>1154.07</v>
      </c>
      <c r="D90" s="19"/>
      <c r="E90" s="20">
        <f t="shared" si="6"/>
        <v>3312.4800000000005</v>
      </c>
      <c r="G90" s="21">
        <v>43594</v>
      </c>
      <c r="H90" s="22" t="s">
        <v>108</v>
      </c>
      <c r="I90" s="22">
        <v>21.26</v>
      </c>
      <c r="J90" s="24">
        <f t="shared" si="8"/>
        <v>629.59</v>
      </c>
    </row>
    <row r="91" spans="1:13" x14ac:dyDescent="0.2">
      <c r="A91" s="30" t="s">
        <v>84</v>
      </c>
      <c r="B91" s="31"/>
      <c r="C91" s="32">
        <f>SUM(C78:C90)</f>
        <v>6600.2999999999993</v>
      </c>
      <c r="D91" s="32">
        <f>SUM(D78:D90)</f>
        <v>5326.369999999999</v>
      </c>
      <c r="E91" s="32">
        <f>E77+C91-D91</f>
        <v>3312.4799999999996</v>
      </c>
      <c r="G91" s="54"/>
      <c r="H91" s="55" t="s">
        <v>30</v>
      </c>
      <c r="I91" s="70">
        <f>SUM(I88:I90)</f>
        <v>120.41000000000001</v>
      </c>
      <c r="J91" s="57">
        <f>J87-I91</f>
        <v>629.59</v>
      </c>
    </row>
    <row r="92" spans="1:13" ht="13.5" thickBot="1" x14ac:dyDescent="0.25">
      <c r="A92" t="s">
        <v>86</v>
      </c>
      <c r="B92" t="s">
        <v>87</v>
      </c>
      <c r="C92" s="34">
        <f>C81+C84+C89</f>
        <v>3600</v>
      </c>
      <c r="D92" s="34">
        <f>D80+D88</f>
        <v>3800</v>
      </c>
      <c r="F92" s="4"/>
      <c r="G92" s="71"/>
      <c r="H92" s="71"/>
      <c r="I92" s="71"/>
      <c r="J92" s="72"/>
      <c r="K92" s="4"/>
      <c r="L92" s="4"/>
      <c r="M92" s="4"/>
    </row>
    <row r="93" spans="1:13" ht="23.25" x14ac:dyDescent="0.2">
      <c r="A93" s="37"/>
      <c r="B93" s="38"/>
      <c r="C93" s="39"/>
      <c r="D93" s="39"/>
      <c r="E93" s="40"/>
      <c r="G93" s="71"/>
      <c r="H93" s="73" t="s">
        <v>109</v>
      </c>
      <c r="I93" s="73"/>
      <c r="J93" s="74">
        <f>I91+I85+I74+I85+I74+I61+I52+I29</f>
        <v>5371.35</v>
      </c>
    </row>
    <row r="94" spans="1:13" ht="15.75" thickBot="1" x14ac:dyDescent="0.25">
      <c r="A94" s="75" t="s">
        <v>110</v>
      </c>
      <c r="B94" s="76"/>
      <c r="C94" s="77"/>
      <c r="D94" s="77"/>
      <c r="E94" s="78"/>
    </row>
    <row r="95" spans="1:13" ht="13.5" thickBot="1" x14ac:dyDescent="0.25">
      <c r="A95" s="50"/>
      <c r="B95" s="51"/>
      <c r="C95" s="52"/>
      <c r="D95" s="52"/>
      <c r="E95" s="53"/>
    </row>
    <row r="96" spans="1:13" ht="13.5" thickBot="1" x14ac:dyDescent="0.25">
      <c r="A96" s="50" t="s">
        <v>32</v>
      </c>
      <c r="B96" s="51" t="s">
        <v>33</v>
      </c>
      <c r="C96" s="52" t="s">
        <v>34</v>
      </c>
      <c r="D96" s="52" t="s">
        <v>35</v>
      </c>
      <c r="E96" s="53" t="s">
        <v>36</v>
      </c>
    </row>
    <row r="97" spans="1:5" x14ac:dyDescent="0.2">
      <c r="A97" s="17"/>
      <c r="B97" s="18" t="s">
        <v>91</v>
      </c>
      <c r="C97" s="19"/>
      <c r="D97" s="19"/>
      <c r="E97" s="20">
        <v>1107.5899999999999</v>
      </c>
    </row>
    <row r="98" spans="1:5" x14ac:dyDescent="0.2">
      <c r="A98" s="17">
        <v>43587</v>
      </c>
      <c r="B98" s="18" t="s">
        <v>39</v>
      </c>
      <c r="C98" s="19">
        <v>1610</v>
      </c>
      <c r="D98" s="19"/>
      <c r="E98" s="20">
        <f t="shared" ref="E98:E111" si="9">E97+C98-D98</f>
        <v>2717.59</v>
      </c>
    </row>
    <row r="99" spans="1:5" x14ac:dyDescent="0.2">
      <c r="A99" s="17">
        <v>43588</v>
      </c>
      <c r="B99" s="18" t="s">
        <v>111</v>
      </c>
      <c r="C99" s="19"/>
      <c r="D99" s="19">
        <v>3.03</v>
      </c>
      <c r="E99" s="20">
        <f t="shared" si="9"/>
        <v>2714.56</v>
      </c>
    </row>
    <row r="100" spans="1:5" x14ac:dyDescent="0.2">
      <c r="A100" s="17">
        <v>43592</v>
      </c>
      <c r="B100" s="18" t="s">
        <v>112</v>
      </c>
      <c r="C100" s="19">
        <v>2000</v>
      </c>
      <c r="D100" s="19"/>
      <c r="E100" s="20">
        <f t="shared" si="9"/>
        <v>4714.5599999999995</v>
      </c>
    </row>
    <row r="101" spans="1:5" x14ac:dyDescent="0.2">
      <c r="A101" s="17">
        <v>43592</v>
      </c>
      <c r="B101" s="18" t="s">
        <v>96</v>
      </c>
      <c r="C101" s="19"/>
      <c r="D101" s="19">
        <v>4700</v>
      </c>
      <c r="E101" s="20">
        <f t="shared" si="9"/>
        <v>14.559999999999491</v>
      </c>
    </row>
    <row r="102" spans="1:5" x14ac:dyDescent="0.2">
      <c r="A102" s="17">
        <v>43592</v>
      </c>
      <c r="B102" s="18" t="s">
        <v>49</v>
      </c>
      <c r="C102" s="19"/>
      <c r="D102" s="19">
        <v>14.56</v>
      </c>
      <c r="E102" s="20">
        <f t="shared" si="9"/>
        <v>-5.0981441290787188E-13</v>
      </c>
    </row>
    <row r="103" spans="1:5" x14ac:dyDescent="0.2">
      <c r="A103" s="17">
        <v>43593</v>
      </c>
      <c r="B103" s="18" t="s">
        <v>113</v>
      </c>
      <c r="C103" s="19">
        <v>928.43</v>
      </c>
      <c r="D103" s="19"/>
      <c r="E103" s="20">
        <f t="shared" si="9"/>
        <v>928.4299999999995</v>
      </c>
    </row>
    <row r="104" spans="1:5" x14ac:dyDescent="0.2">
      <c r="A104" s="17">
        <v>43593</v>
      </c>
      <c r="B104" s="18" t="s">
        <v>113</v>
      </c>
      <c r="C104" s="19">
        <v>1000</v>
      </c>
      <c r="D104" s="19"/>
      <c r="E104" s="20">
        <f t="shared" si="9"/>
        <v>1928.4299999999994</v>
      </c>
    </row>
    <row r="105" spans="1:5" x14ac:dyDescent="0.2">
      <c r="A105" s="17">
        <v>43593</v>
      </c>
      <c r="B105" s="18" t="s">
        <v>113</v>
      </c>
      <c r="C105" s="19">
        <v>1600</v>
      </c>
      <c r="D105" s="19"/>
      <c r="E105" s="20">
        <f t="shared" si="9"/>
        <v>3528.4299999999994</v>
      </c>
    </row>
    <row r="106" spans="1:5" x14ac:dyDescent="0.2">
      <c r="A106" s="17">
        <v>43593</v>
      </c>
      <c r="B106" s="18" t="s">
        <v>51</v>
      </c>
      <c r="C106" s="19"/>
      <c r="D106" s="19">
        <v>928.43</v>
      </c>
      <c r="E106" s="20">
        <f t="shared" si="9"/>
        <v>2599.9999999999995</v>
      </c>
    </row>
    <row r="107" spans="1:5" x14ac:dyDescent="0.2">
      <c r="A107" s="17">
        <v>43593</v>
      </c>
      <c r="B107" s="18" t="s">
        <v>114</v>
      </c>
      <c r="C107" s="19"/>
      <c r="D107" s="19">
        <v>800</v>
      </c>
      <c r="E107" s="20">
        <f t="shared" si="9"/>
        <v>1799.9999999999995</v>
      </c>
    </row>
    <row r="108" spans="1:5" x14ac:dyDescent="0.2">
      <c r="A108" s="17">
        <v>43593</v>
      </c>
      <c r="B108" s="18" t="s">
        <v>115</v>
      </c>
      <c r="C108" s="19"/>
      <c r="D108" s="19">
        <v>120.44</v>
      </c>
      <c r="E108" s="20">
        <f t="shared" si="9"/>
        <v>1679.5599999999995</v>
      </c>
    </row>
    <row r="109" spans="1:5" x14ac:dyDescent="0.2">
      <c r="A109" s="17">
        <v>43594</v>
      </c>
      <c r="B109" s="18" t="s">
        <v>39</v>
      </c>
      <c r="C109" s="19">
        <v>1454.95</v>
      </c>
      <c r="D109" s="19"/>
      <c r="E109" s="20">
        <f t="shared" si="9"/>
        <v>3134.5099999999993</v>
      </c>
    </row>
    <row r="110" spans="1:5" x14ac:dyDescent="0.2">
      <c r="A110" s="17">
        <v>43594</v>
      </c>
      <c r="B110" s="18" t="s">
        <v>116</v>
      </c>
      <c r="C110" s="19"/>
      <c r="D110" s="19">
        <v>800</v>
      </c>
      <c r="E110" s="20">
        <f t="shared" si="9"/>
        <v>2334.5099999999993</v>
      </c>
    </row>
    <row r="111" spans="1:5" x14ac:dyDescent="0.2">
      <c r="A111" s="17">
        <v>43594</v>
      </c>
      <c r="B111" s="18" t="s">
        <v>103</v>
      </c>
      <c r="C111" s="19"/>
      <c r="D111" s="19">
        <v>900</v>
      </c>
      <c r="E111" s="20">
        <f t="shared" si="9"/>
        <v>1434.5099999999993</v>
      </c>
    </row>
    <row r="112" spans="1:5" ht="13.5" thickBot="1" x14ac:dyDescent="0.25">
      <c r="A112" s="30" t="s">
        <v>84</v>
      </c>
      <c r="B112" s="31"/>
      <c r="C112" s="32">
        <f>SUM(C98:C111)</f>
        <v>8593.380000000001</v>
      </c>
      <c r="D112" s="32">
        <f>SUM(D98:D111)</f>
        <v>8266.4599999999991</v>
      </c>
      <c r="E112" s="32">
        <f>E97+C112-D112</f>
        <v>1434.510000000002</v>
      </c>
    </row>
    <row r="113" spans="1:5" ht="13.5" thickBot="1" x14ac:dyDescent="0.25">
      <c r="A113" s="79" t="s">
        <v>86</v>
      </c>
      <c r="B113" s="80" t="s">
        <v>87</v>
      </c>
      <c r="C113" s="81">
        <f>C103+C104+C105</f>
        <v>3528.43</v>
      </c>
      <c r="D113" s="81">
        <f>D101+D107+D110</f>
        <v>6300</v>
      </c>
      <c r="E113" s="82"/>
    </row>
    <row r="114" spans="1:5" ht="15" x14ac:dyDescent="0.2">
      <c r="A114" s="37"/>
      <c r="B114" s="38"/>
      <c r="C114" s="39"/>
      <c r="D114" s="39"/>
      <c r="E114" s="40"/>
    </row>
    <row r="115" spans="1:5" ht="15" x14ac:dyDescent="0.2">
      <c r="A115" s="83" t="s">
        <v>117</v>
      </c>
      <c r="B115" s="84"/>
      <c r="C115" s="85"/>
      <c r="D115" s="85"/>
      <c r="E115" s="86"/>
    </row>
    <row r="116" spans="1:5" x14ac:dyDescent="0.2">
      <c r="A116" s="87" t="s">
        <v>32</v>
      </c>
      <c r="B116" s="13" t="s">
        <v>33</v>
      </c>
      <c r="C116" s="14" t="s">
        <v>34</v>
      </c>
      <c r="D116" s="14" t="s">
        <v>35</v>
      </c>
      <c r="E116" s="14" t="s">
        <v>36</v>
      </c>
    </row>
    <row r="117" spans="1:5" x14ac:dyDescent="0.2">
      <c r="A117" s="17"/>
      <c r="B117" s="18" t="s">
        <v>13</v>
      </c>
      <c r="C117" s="19">
        <v>0</v>
      </c>
      <c r="D117" s="19"/>
      <c r="E117" s="20">
        <v>2079.63</v>
      </c>
    </row>
    <row r="118" spans="1:5" x14ac:dyDescent="0.2">
      <c r="A118" s="17">
        <v>43592</v>
      </c>
      <c r="B118" s="18" t="s">
        <v>118</v>
      </c>
      <c r="C118" s="19">
        <v>8000</v>
      </c>
      <c r="D118" s="19"/>
      <c r="E118" s="20">
        <f t="shared" ref="E118:E129" si="10">E117+C118-D118</f>
        <v>10079.630000000001</v>
      </c>
    </row>
    <row r="119" spans="1:5" x14ac:dyDescent="0.2">
      <c r="A119" s="17">
        <v>43592</v>
      </c>
      <c r="B119" s="18" t="s">
        <v>119</v>
      </c>
      <c r="C119" s="19"/>
      <c r="D119" s="19">
        <v>1277.77</v>
      </c>
      <c r="E119" s="20">
        <f t="shared" si="10"/>
        <v>8801.86</v>
      </c>
    </row>
    <row r="120" spans="1:5" x14ac:dyDescent="0.2">
      <c r="A120" s="17">
        <v>43592</v>
      </c>
      <c r="B120" s="18" t="s">
        <v>120</v>
      </c>
      <c r="C120" s="19"/>
      <c r="D120" s="19">
        <v>2324.48</v>
      </c>
      <c r="E120" s="20">
        <f t="shared" si="10"/>
        <v>6477.380000000001</v>
      </c>
    </row>
    <row r="121" spans="1:5" x14ac:dyDescent="0.2">
      <c r="A121" s="17">
        <v>43592</v>
      </c>
      <c r="B121" s="18" t="s">
        <v>121</v>
      </c>
      <c r="C121" s="19"/>
      <c r="D121" s="19">
        <v>1055.47</v>
      </c>
      <c r="E121" s="20">
        <f t="shared" si="10"/>
        <v>5421.9100000000008</v>
      </c>
    </row>
    <row r="122" spans="1:5" x14ac:dyDescent="0.2">
      <c r="A122" s="17">
        <v>43592</v>
      </c>
      <c r="B122" s="18" t="s">
        <v>122</v>
      </c>
      <c r="C122" s="19"/>
      <c r="D122" s="19">
        <v>1317.36</v>
      </c>
      <c r="E122" s="20">
        <f t="shared" si="10"/>
        <v>4104.5500000000011</v>
      </c>
    </row>
    <row r="123" spans="1:5" x14ac:dyDescent="0.2">
      <c r="A123" s="17">
        <v>43592</v>
      </c>
      <c r="B123" s="18" t="s">
        <v>123</v>
      </c>
      <c r="C123" s="19"/>
      <c r="D123" s="19">
        <v>1238.81</v>
      </c>
      <c r="E123" s="20">
        <f t="shared" si="10"/>
        <v>2865.7400000000011</v>
      </c>
    </row>
    <row r="124" spans="1:5" x14ac:dyDescent="0.2">
      <c r="A124" s="17">
        <v>43592</v>
      </c>
      <c r="B124" s="18" t="s">
        <v>124</v>
      </c>
      <c r="C124" s="19"/>
      <c r="D124" s="19">
        <v>2343.98</v>
      </c>
      <c r="E124" s="20">
        <f t="shared" si="10"/>
        <v>521.76000000000113</v>
      </c>
    </row>
    <row r="125" spans="1:5" x14ac:dyDescent="0.2">
      <c r="A125" s="17">
        <v>43592</v>
      </c>
      <c r="B125" s="18" t="s">
        <v>125</v>
      </c>
      <c r="C125" s="19"/>
      <c r="D125" s="19">
        <v>8</v>
      </c>
      <c r="E125" s="20">
        <f t="shared" si="10"/>
        <v>513.76000000000113</v>
      </c>
    </row>
    <row r="126" spans="1:5" x14ac:dyDescent="0.2">
      <c r="A126" s="17">
        <v>43599</v>
      </c>
      <c r="B126" s="18" t="s">
        <v>118</v>
      </c>
      <c r="C126" s="19">
        <v>8000</v>
      </c>
      <c r="D126" s="19"/>
      <c r="E126" s="20">
        <f t="shared" si="10"/>
        <v>8513.760000000002</v>
      </c>
    </row>
    <row r="127" spans="1:5" x14ac:dyDescent="0.2">
      <c r="A127" s="17">
        <v>43600</v>
      </c>
      <c r="B127" s="18" t="s">
        <v>124</v>
      </c>
      <c r="C127" s="19"/>
      <c r="D127" s="19">
        <v>161</v>
      </c>
      <c r="E127" s="20">
        <f t="shared" si="10"/>
        <v>8352.760000000002</v>
      </c>
    </row>
    <row r="128" spans="1:5" x14ac:dyDescent="0.2">
      <c r="A128" s="17">
        <v>43600</v>
      </c>
      <c r="B128" s="18" t="s">
        <v>123</v>
      </c>
      <c r="C128" s="19"/>
      <c r="D128" s="19">
        <v>80</v>
      </c>
      <c r="E128" s="20">
        <f t="shared" si="10"/>
        <v>8272.760000000002</v>
      </c>
    </row>
    <row r="129" spans="1:5" x14ac:dyDescent="0.2">
      <c r="A129" s="17">
        <v>43612</v>
      </c>
      <c r="B129" s="18" t="s">
        <v>126</v>
      </c>
      <c r="C129" s="19"/>
      <c r="D129" s="19">
        <v>42</v>
      </c>
      <c r="E129" s="20">
        <f t="shared" si="10"/>
        <v>8230.760000000002</v>
      </c>
    </row>
    <row r="130" spans="1:5" ht="13.5" thickBot="1" x14ac:dyDescent="0.25">
      <c r="A130" s="30" t="s">
        <v>84</v>
      </c>
      <c r="B130" s="31"/>
      <c r="C130" s="32">
        <f>SUM(C118:C129)</f>
        <v>16000</v>
      </c>
      <c r="D130" s="32">
        <f>SUM(D118:D129)</f>
        <v>9848.869999999999</v>
      </c>
      <c r="E130" s="32">
        <f>E117+C130-D130</f>
        <v>8230.760000000002</v>
      </c>
    </row>
    <row r="131" spans="1:5" ht="13.5" thickBot="1" x14ac:dyDescent="0.25">
      <c r="A131" s="50" t="s">
        <v>86</v>
      </c>
      <c r="B131" s="51" t="s">
        <v>87</v>
      </c>
      <c r="C131" s="52">
        <f>C118+C126</f>
        <v>16000</v>
      </c>
      <c r="D131" s="52">
        <v>0</v>
      </c>
      <c r="E131" s="53"/>
    </row>
    <row r="133" spans="1:5" ht="13.5" thickBot="1" x14ac:dyDescent="0.25"/>
    <row r="134" spans="1:5" ht="15.75" thickBot="1" x14ac:dyDescent="0.3">
      <c r="A134" s="88" t="s">
        <v>127</v>
      </c>
      <c r="B134" s="89"/>
      <c r="C134" s="89"/>
      <c r="D134" s="90"/>
      <c r="E134" s="91">
        <f>E130+E112+E91+E71+E28</f>
        <v>15625.010000000004</v>
      </c>
    </row>
  </sheetData>
  <mergeCells count="9">
    <mergeCell ref="G75:J75"/>
    <mergeCell ref="G86:J86"/>
    <mergeCell ref="H93:I93"/>
    <mergeCell ref="A1:E1"/>
    <mergeCell ref="A2:E2"/>
    <mergeCell ref="A3:E3"/>
    <mergeCell ref="G4:J4"/>
    <mergeCell ref="G30:J30"/>
    <mergeCell ref="G53:J5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Jose de Abreu</dc:creator>
  <cp:lastModifiedBy>Francisco Jose de Abreu</cp:lastModifiedBy>
  <dcterms:created xsi:type="dcterms:W3CDTF">2019-06-23T14:31:59Z</dcterms:created>
  <dcterms:modified xsi:type="dcterms:W3CDTF">2019-06-23T14:32:39Z</dcterms:modified>
</cp:coreProperties>
</file>