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806D8DE6-D699-4E17-9268-43FFEE966840}" xr6:coauthVersionLast="44" xr6:coauthVersionMax="44" xr10:uidLastSave="{00000000-0000-0000-0000-000000000000}"/>
  <bookViews>
    <workbookView xWindow="-120" yWindow="-120" windowWidth="25440" windowHeight="15540" xr2:uid="{6303C5F1-5BAF-4FF3-9968-75F39E6E38E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6" i="1" l="1"/>
  <c r="D155" i="1"/>
  <c r="C155" i="1"/>
  <c r="E155" i="1" s="1"/>
  <c r="E138" i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D133" i="1"/>
  <c r="D132" i="1"/>
  <c r="C132" i="1"/>
  <c r="E132" i="1" s="1"/>
  <c r="E126" i="1"/>
  <c r="E127" i="1" s="1"/>
  <c r="E128" i="1" s="1"/>
  <c r="E129" i="1" s="1"/>
  <c r="E130" i="1" s="1"/>
  <c r="E131" i="1" s="1"/>
  <c r="E125" i="1"/>
  <c r="D119" i="1"/>
  <c r="D118" i="1"/>
  <c r="C118" i="1"/>
  <c r="E118" i="1" s="1"/>
  <c r="E113" i="1"/>
  <c r="E114" i="1" s="1"/>
  <c r="E115" i="1" s="1"/>
  <c r="E116" i="1" s="1"/>
  <c r="E117" i="1" s="1"/>
  <c r="E112" i="1"/>
  <c r="D106" i="1"/>
  <c r="C106" i="1"/>
  <c r="E105" i="1"/>
  <c r="D105" i="1"/>
  <c r="C105" i="1"/>
  <c r="E81" i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80" i="1"/>
  <c r="E73" i="1"/>
  <c r="D73" i="1"/>
  <c r="C73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159" i="1" l="1"/>
</calcChain>
</file>

<file path=xl/sharedStrings.xml><?xml version="1.0" encoding="utf-8"?>
<sst xmlns="http://schemas.openxmlformats.org/spreadsheetml/2006/main" count="174" uniqueCount="105">
  <si>
    <t>CNPJ 02.390.402/0001-75</t>
  </si>
  <si>
    <t>Quadra 89 Lote A - Parque Mingone - Luziânia - GO</t>
  </si>
  <si>
    <t xml:space="preserve"> CAIXA DINHEIRO - RECEITAS E DESPESAS - SETEMBRO   2019 </t>
  </si>
  <si>
    <t>RESUMO DE DESPESAS DO CAIXA</t>
  </si>
  <si>
    <t>DIA</t>
  </si>
  <si>
    <t>DESCRIÇÃO</t>
  </si>
  <si>
    <t>CRÉDITO</t>
  </si>
  <si>
    <t>DÉBITO</t>
  </si>
  <si>
    <t>SALDO</t>
  </si>
  <si>
    <t>Saldo Anterior</t>
  </si>
  <si>
    <t xml:space="preserve"> </t>
  </si>
  <si>
    <t xml:space="preserve">AUTO POSTO MASUT I </t>
  </si>
  <si>
    <t xml:space="preserve">PHARMA DO TRABALHADOR </t>
  </si>
  <si>
    <t>DROGARIA REDE SHOPPING</t>
  </si>
  <si>
    <t xml:space="preserve">RECEITA BAZAR </t>
  </si>
  <si>
    <t>SENDAS DISTRIBUIDORA S/A</t>
  </si>
  <si>
    <t>AUTO POSTO DOM VITAL II</t>
  </si>
  <si>
    <t>IMC INOVAR</t>
  </si>
  <si>
    <t xml:space="preserve">INGA REFRIGERAÇAO </t>
  </si>
  <si>
    <t xml:space="preserve">NOVO POSTO INGA </t>
  </si>
  <si>
    <t xml:space="preserve">VALTRAN LIMPA FOSSA E DESENTUPIDORA </t>
  </si>
  <si>
    <t xml:space="preserve">AUTO POSTO MASUT I LTDA </t>
  </si>
  <si>
    <t xml:space="preserve">NATURAL GAS COMERCIO DE GAS LTD </t>
  </si>
  <si>
    <t xml:space="preserve">RONDA MOTORIZADA </t>
  </si>
  <si>
    <t xml:space="preserve">SARW COMERCIAL DE ALIMENTOS LTDA </t>
  </si>
  <si>
    <t>TRANF. CEF. CAIXA</t>
  </si>
  <si>
    <t xml:space="preserve">RECIBO VITOR HUGO </t>
  </si>
  <si>
    <t xml:space="preserve">RECIBO MARIA NATALIA </t>
  </si>
  <si>
    <t xml:space="preserve">BANCO SANTANDER S.A - ELEN </t>
  </si>
  <si>
    <t xml:space="preserve">BANCO SANTANDER S.A - LUCELITA </t>
  </si>
  <si>
    <t>CENTRO CLINICO E LABORATORIO PRIMOGENNITO</t>
  </si>
  <si>
    <t>Doação Associados</t>
  </si>
  <si>
    <t>AUTO POSTO DOM VITAL II GAS 13</t>
  </si>
  <si>
    <t xml:space="preserve">AUTO POSTO  MASUT I LTDA </t>
  </si>
  <si>
    <t>BORRACHARIA VAPT VUPT</t>
  </si>
  <si>
    <t xml:space="preserve">TIGRAO DA CONSTRUÇAO </t>
  </si>
  <si>
    <t>CASA DO ELET COM VAREJ MAT LTDA ME</t>
  </si>
  <si>
    <t xml:space="preserve">HAVAN </t>
  </si>
  <si>
    <t>NFC ENTREMARYS COMERCIO DE MED</t>
  </si>
  <si>
    <t xml:space="preserve">OI FIXO </t>
  </si>
  <si>
    <t xml:space="preserve">COM. DE ALIMENTOS BELEM E SILVA </t>
  </si>
  <si>
    <t xml:space="preserve">RECIBO JANILMA </t>
  </si>
  <si>
    <t>AUTO POSTO MASUT II</t>
  </si>
  <si>
    <t xml:space="preserve">AUTO POSTO VITAL  GAS13 Patricia </t>
  </si>
  <si>
    <t xml:space="preserve">AUTO POSTO DOM VITAL II LTDA </t>
  </si>
  <si>
    <t xml:space="preserve">CLARO / VITOR </t>
  </si>
  <si>
    <t xml:space="preserve">ODONTOCOMPY -FRANCISCA MOREIRA </t>
  </si>
  <si>
    <t xml:space="preserve">AUTO POSTO JARDIM INGA </t>
  </si>
  <si>
    <t xml:space="preserve">PAPELARIA AVIAMENTOS E BRINQUEDOS PASSARELA </t>
  </si>
  <si>
    <t>RECIBO BRENDA E PEDRO</t>
  </si>
  <si>
    <t>TOTAL</t>
  </si>
  <si>
    <t xml:space="preserve">Controle de Banco do Brasil AG 0941-5 CC 28.443-2  </t>
  </si>
  <si>
    <t>Dia</t>
  </si>
  <si>
    <t>Descrição</t>
  </si>
  <si>
    <t>Crédito</t>
  </si>
  <si>
    <t>Débito</t>
  </si>
  <si>
    <t>Saldo</t>
  </si>
  <si>
    <t>SALDO ANTERIOR</t>
  </si>
  <si>
    <t>03/09 5977 231468-1 DORACY C REIS</t>
  </si>
  <si>
    <t>104 0804 002390402000175 COMUNIDADE DA</t>
  </si>
  <si>
    <t>Cobrança referente 04/09/2019</t>
  </si>
  <si>
    <t>05/09 0941 44883-4 COMUNIDADE DA</t>
  </si>
  <si>
    <t>05/09 1239 5854-8 C S FACE JESUS</t>
  </si>
  <si>
    <t>05/09 0941 43098-6 PETRINA RODRIG</t>
  </si>
  <si>
    <t>05/09 0941 43113-3 ALAIDE RODRIGU</t>
  </si>
  <si>
    <t>05/09 3411 57326-4 JOSE CARLOS SA</t>
  </si>
  <si>
    <t>Cobrança referente 05/09/2019</t>
  </si>
  <si>
    <t>FGTS ARRECADACAO GRF</t>
  </si>
  <si>
    <t>10/09 0941 44883-4 COMUNIDADE DA</t>
  </si>
  <si>
    <t xml:space="preserve">109 Pagamento de Boleto </t>
  </si>
  <si>
    <t>SENAC - SERVICO NACIONAL DE AP</t>
  </si>
  <si>
    <t>172574740001-16 FUNDO MUNICIPAL DE ASS</t>
  </si>
  <si>
    <t>13/09 0941 43098-6 PETRINA RODRIG</t>
  </si>
  <si>
    <t>Cobrança referente 13/09/2019</t>
  </si>
  <si>
    <t>RFB- DARF PRETO CALCULADO</t>
  </si>
  <si>
    <t>GPS- Ident.: 2390402000175 - 08/2019</t>
  </si>
  <si>
    <t>25/09 0941 44883-4 COMUNIDADE DA</t>
  </si>
  <si>
    <t>756 5004 25054255002705 MITRA DIOCESAN</t>
  </si>
  <si>
    <t>GPS- Ident.: 9780249900264 - 09/2019</t>
  </si>
  <si>
    <t>Total</t>
  </si>
  <si>
    <t>Transferências</t>
  </si>
  <si>
    <t>Movimentação entre CC</t>
  </si>
  <si>
    <t xml:space="preserve">Controle de Banco do Brasil AG 0941-5 CC 44883-4  </t>
  </si>
  <si>
    <t>Cobrança referente 03/09/2019</t>
  </si>
  <si>
    <t>05/09 0941 28443-2 S FACE JESUS</t>
  </si>
  <si>
    <t>10/09 0941 28443-2 S FACE JESUS</t>
  </si>
  <si>
    <t>25/09 0941 28443-2 S FACE JESUS</t>
  </si>
  <si>
    <t xml:space="preserve">Controle de Banco do Brasil AG 1239-4 CC 5854-8 </t>
  </si>
  <si>
    <t>000 Saldo Anterior</t>
  </si>
  <si>
    <t>Cobrança referente 02/09/2019</t>
  </si>
  <si>
    <t>Cobr parc ref a 05/09/2019</t>
  </si>
  <si>
    <t xml:space="preserve">Controle de CEF AG 0804 CC 1833-9  </t>
  </si>
  <si>
    <t>CRED TED</t>
  </si>
  <si>
    <t>JANILMA DE CARVALHO CASTRO</t>
  </si>
  <si>
    <t>LUCELITA DE OLIVEIRA DE MATOS</t>
  </si>
  <si>
    <t>MARILENE DE CARVALHO</t>
  </si>
  <si>
    <t>JAIRO LIMA SOUZA</t>
  </si>
  <si>
    <t>MARIA NATALIA S SANTOS</t>
  </si>
  <si>
    <t>ELEN BARROS AVELLAR</t>
  </si>
  <si>
    <t>ELOA PAULO DE SOUZA</t>
  </si>
  <si>
    <t>CRED PAO E</t>
  </si>
  <si>
    <t>MANUT CTA</t>
  </si>
  <si>
    <t>REGINALDO ALVES RABELO ME</t>
  </si>
  <si>
    <t>JOANA D ARC DE OLIVEIRA ROCHA</t>
  </si>
  <si>
    <t>SALDO TOTAL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</si>
</sst>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R_$_ _-;\-* #,##0.00\ _R_$_ _-;_-* &quot;-&quot;??\ _R_$_ 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F3F3F"/>
      <name val="Arial"/>
      <family val="2"/>
    </font>
    <font>
      <sz val="10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2" xfId="1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2" applyNumberFormat="1" applyFont="1" applyBorder="1" applyAlignment="1">
      <alignment vertical="center"/>
    </xf>
    <xf numFmtId="39" fontId="6" fillId="0" borderId="6" xfId="2" applyNumberFormat="1" applyFont="1" applyBorder="1" applyAlignment="1">
      <alignment vertical="center"/>
    </xf>
    <xf numFmtId="43" fontId="0" fillId="0" borderId="0" xfId="0" applyNumberForma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1" fillId="0" borderId="11" xfId="1" applyBorder="1" applyAlignment="1">
      <alignment horizontal="center" vertical="center"/>
    </xf>
    <xf numFmtId="43" fontId="1" fillId="0" borderId="12" xfId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43" fontId="1" fillId="0" borderId="11" xfId="1" applyBorder="1" applyAlignment="1">
      <alignment horizontal="center"/>
    </xf>
    <xf numFmtId="43" fontId="1" fillId="0" borderId="12" xfId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7" fillId="0" borderId="4" xfId="1" applyFont="1" applyBorder="1" applyAlignment="1">
      <alignment horizontal="left" vertical="center"/>
    </xf>
    <xf numFmtId="43" fontId="7" fillId="0" borderId="5" xfId="1" applyFont="1" applyBorder="1" applyAlignment="1">
      <alignment horizontal="left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2" xfId="1" applyFont="1" applyBorder="1"/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7" fillId="0" borderId="0" xfId="1" applyFont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3" fontId="7" fillId="0" borderId="14" xfId="1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7" xfId="2" xr:uid="{5DBB5D62-0AF1-40DE-96AE-E47EDED51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abreLinkTed('000001',%20'13/09/2019',%20'5.000,00',%20'CRED%20TED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2A04-7CD2-4DBF-AD65-DAEACA521FF9}">
  <dimension ref="A1:F159"/>
  <sheetViews>
    <sheetView tabSelected="1" workbookViewId="0">
      <selection sqref="A1:XFD1048576"/>
    </sheetView>
  </sheetViews>
  <sheetFormatPr defaultRowHeight="12.75" x14ac:dyDescent="0.2"/>
  <cols>
    <col min="1" max="1" width="11.85546875" customWidth="1"/>
    <col min="2" max="2" width="51.140625" customWidth="1"/>
    <col min="3" max="5" width="23.42578125" customWidth="1"/>
  </cols>
  <sheetData>
    <row r="1" spans="1:5" ht="24.75" customHeight="1" x14ac:dyDescent="0.2">
      <c r="A1" s="1" t="s">
        <v>0</v>
      </c>
      <c r="B1" s="2"/>
      <c r="C1" s="2"/>
      <c r="D1" s="2"/>
      <c r="E1" s="3"/>
    </row>
    <row r="2" spans="1:5" ht="24.75" customHeight="1" x14ac:dyDescent="0.2">
      <c r="A2" s="4" t="s">
        <v>1</v>
      </c>
      <c r="B2" s="5"/>
      <c r="C2" s="5"/>
      <c r="D2" s="5"/>
      <c r="E2" s="6"/>
    </row>
    <row r="3" spans="1:5" ht="24.75" customHeight="1" thickBot="1" x14ac:dyDescent="0.25">
      <c r="A3" s="7" t="s">
        <v>2</v>
      </c>
      <c r="B3" s="8"/>
      <c r="C3" s="8"/>
      <c r="D3" s="8"/>
      <c r="E3" s="9"/>
    </row>
    <row r="4" spans="1:5" ht="63.75" customHeight="1" x14ac:dyDescent="0.2">
      <c r="A4" s="10" t="s">
        <v>3</v>
      </c>
      <c r="B4" s="10"/>
      <c r="C4" s="10"/>
      <c r="D4" s="10"/>
      <c r="E4" s="10"/>
    </row>
    <row r="5" spans="1:5" x14ac:dyDescent="0.2">
      <c r="A5" s="11" t="s">
        <v>4</v>
      </c>
      <c r="B5" s="11" t="s">
        <v>5</v>
      </c>
      <c r="C5" s="12" t="s">
        <v>6</v>
      </c>
      <c r="D5" s="12" t="s">
        <v>7</v>
      </c>
      <c r="E5" s="12" t="s">
        <v>8</v>
      </c>
    </row>
    <row r="6" spans="1:5" ht="16.5" customHeight="1" x14ac:dyDescent="0.2">
      <c r="A6" s="13"/>
      <c r="B6" s="14" t="s">
        <v>9</v>
      </c>
      <c r="C6" s="15"/>
      <c r="D6" s="15" t="s">
        <v>10</v>
      </c>
      <c r="E6" s="16">
        <v>-31.52</v>
      </c>
    </row>
    <row r="7" spans="1:5" ht="16.5" customHeight="1" x14ac:dyDescent="0.2">
      <c r="A7" s="13">
        <v>43709</v>
      </c>
      <c r="B7" s="14" t="s">
        <v>11</v>
      </c>
      <c r="C7" s="15"/>
      <c r="D7" s="15">
        <v>30</v>
      </c>
      <c r="E7" s="16">
        <f>E6+C7-D7</f>
        <v>-61.519999999999996</v>
      </c>
    </row>
    <row r="8" spans="1:5" ht="16.5" customHeight="1" x14ac:dyDescent="0.2">
      <c r="A8" s="13">
        <v>43710</v>
      </c>
      <c r="B8" s="14" t="s">
        <v>11</v>
      </c>
      <c r="C8" s="15"/>
      <c r="D8" s="15">
        <v>20</v>
      </c>
      <c r="E8" s="16">
        <f t="shared" ref="E8:E71" si="0">E7+C8-D8</f>
        <v>-81.52</v>
      </c>
    </row>
    <row r="9" spans="1:5" ht="16.5" customHeight="1" x14ac:dyDescent="0.2">
      <c r="A9" s="13">
        <v>43710</v>
      </c>
      <c r="B9" s="14" t="s">
        <v>12</v>
      </c>
      <c r="C9" s="15"/>
      <c r="D9" s="15">
        <v>19.989999999999998</v>
      </c>
      <c r="E9" s="16">
        <f t="shared" si="0"/>
        <v>-101.50999999999999</v>
      </c>
    </row>
    <row r="10" spans="1:5" ht="16.5" customHeight="1" x14ac:dyDescent="0.2">
      <c r="A10" s="13">
        <v>43710</v>
      </c>
      <c r="B10" s="14" t="s">
        <v>13</v>
      </c>
      <c r="C10" s="15"/>
      <c r="D10" s="15">
        <v>10</v>
      </c>
      <c r="E10" s="16">
        <f t="shared" si="0"/>
        <v>-111.50999999999999</v>
      </c>
    </row>
    <row r="11" spans="1:5" ht="16.5" customHeight="1" x14ac:dyDescent="0.2">
      <c r="A11" s="13">
        <v>43711</v>
      </c>
      <c r="B11" s="14" t="s">
        <v>11</v>
      </c>
      <c r="C11" s="15"/>
      <c r="D11" s="15">
        <v>40</v>
      </c>
      <c r="E11" s="16">
        <f t="shared" si="0"/>
        <v>-151.51</v>
      </c>
    </row>
    <row r="12" spans="1:5" ht="16.5" customHeight="1" x14ac:dyDescent="0.2">
      <c r="A12" s="13">
        <v>43712</v>
      </c>
      <c r="B12" s="14" t="s">
        <v>14</v>
      </c>
      <c r="C12" s="15">
        <v>250</v>
      </c>
      <c r="D12" s="15"/>
      <c r="E12" s="16">
        <f t="shared" si="0"/>
        <v>98.490000000000009</v>
      </c>
    </row>
    <row r="13" spans="1:5" ht="16.5" customHeight="1" x14ac:dyDescent="0.2">
      <c r="A13" s="13">
        <v>43713</v>
      </c>
      <c r="B13" s="14" t="s">
        <v>15</v>
      </c>
      <c r="C13" s="15"/>
      <c r="D13" s="15">
        <v>70.91</v>
      </c>
      <c r="E13" s="16">
        <f t="shared" si="0"/>
        <v>27.580000000000013</v>
      </c>
    </row>
    <row r="14" spans="1:5" ht="16.5" customHeight="1" x14ac:dyDescent="0.2">
      <c r="A14" s="13">
        <v>43714</v>
      </c>
      <c r="B14" s="14" t="s">
        <v>16</v>
      </c>
      <c r="C14" s="15"/>
      <c r="D14" s="15">
        <v>50</v>
      </c>
      <c r="E14" s="16">
        <f t="shared" si="0"/>
        <v>-22.419999999999987</v>
      </c>
    </row>
    <row r="15" spans="1:5" ht="16.5" customHeight="1" x14ac:dyDescent="0.2">
      <c r="A15" s="13">
        <v>43714</v>
      </c>
      <c r="B15" s="14" t="s">
        <v>17</v>
      </c>
      <c r="C15" s="15"/>
      <c r="D15" s="15">
        <v>44</v>
      </c>
      <c r="E15" s="16">
        <f t="shared" si="0"/>
        <v>-66.419999999999987</v>
      </c>
    </row>
    <row r="16" spans="1:5" ht="16.5" customHeight="1" x14ac:dyDescent="0.2">
      <c r="A16" s="13">
        <v>43714</v>
      </c>
      <c r="B16" s="14" t="s">
        <v>18</v>
      </c>
      <c r="C16" s="15"/>
      <c r="D16" s="15">
        <v>33</v>
      </c>
      <c r="E16" s="16">
        <f t="shared" si="0"/>
        <v>-99.419999999999987</v>
      </c>
    </row>
    <row r="17" spans="1:5" ht="16.5" customHeight="1" x14ac:dyDescent="0.2">
      <c r="A17" s="13">
        <v>43715</v>
      </c>
      <c r="B17" s="14" t="s">
        <v>14</v>
      </c>
      <c r="C17" s="15">
        <v>237</v>
      </c>
      <c r="D17" s="15"/>
      <c r="E17" s="16">
        <f t="shared" si="0"/>
        <v>137.58000000000001</v>
      </c>
    </row>
    <row r="18" spans="1:5" ht="16.5" customHeight="1" x14ac:dyDescent="0.2">
      <c r="A18" s="13">
        <v>43715</v>
      </c>
      <c r="B18" s="14" t="s">
        <v>19</v>
      </c>
      <c r="C18" s="15"/>
      <c r="D18" s="15">
        <v>50</v>
      </c>
      <c r="E18" s="16">
        <f t="shared" si="0"/>
        <v>87.580000000000013</v>
      </c>
    </row>
    <row r="19" spans="1:5" ht="16.5" customHeight="1" x14ac:dyDescent="0.2">
      <c r="A19" s="13">
        <v>43715</v>
      </c>
      <c r="B19" s="14" t="s">
        <v>20</v>
      </c>
      <c r="C19" s="15"/>
      <c r="D19" s="15">
        <v>90</v>
      </c>
      <c r="E19" s="16">
        <f t="shared" si="0"/>
        <v>-2.4199999999999875</v>
      </c>
    </row>
    <row r="20" spans="1:5" ht="16.5" customHeight="1" x14ac:dyDescent="0.2">
      <c r="A20" s="13">
        <v>43716</v>
      </c>
      <c r="B20" s="14" t="s">
        <v>21</v>
      </c>
      <c r="C20" s="15"/>
      <c r="D20" s="15">
        <v>50</v>
      </c>
      <c r="E20" s="16">
        <f t="shared" si="0"/>
        <v>-52.419999999999987</v>
      </c>
    </row>
    <row r="21" spans="1:5" ht="16.5" customHeight="1" x14ac:dyDescent="0.2">
      <c r="A21" s="13">
        <v>43717</v>
      </c>
      <c r="B21" s="14" t="s">
        <v>22</v>
      </c>
      <c r="C21" s="15"/>
      <c r="D21" s="15">
        <v>310</v>
      </c>
      <c r="E21" s="16">
        <f t="shared" si="0"/>
        <v>-362.41999999999996</v>
      </c>
    </row>
    <row r="22" spans="1:5" ht="16.5" customHeight="1" x14ac:dyDescent="0.2">
      <c r="A22" s="13">
        <v>43717</v>
      </c>
      <c r="B22" s="14" t="s">
        <v>21</v>
      </c>
      <c r="C22" s="15"/>
      <c r="D22" s="15">
        <v>50</v>
      </c>
      <c r="E22" s="16">
        <f t="shared" si="0"/>
        <v>-412.41999999999996</v>
      </c>
    </row>
    <row r="23" spans="1:5" ht="16.5" customHeight="1" x14ac:dyDescent="0.2">
      <c r="A23" s="13">
        <v>43718</v>
      </c>
      <c r="B23" s="14" t="s">
        <v>23</v>
      </c>
      <c r="C23" s="15"/>
      <c r="D23" s="15">
        <v>20</v>
      </c>
      <c r="E23" s="16">
        <f t="shared" si="0"/>
        <v>-432.41999999999996</v>
      </c>
    </row>
    <row r="24" spans="1:5" ht="16.5" customHeight="1" x14ac:dyDescent="0.2">
      <c r="A24" s="13">
        <v>43719</v>
      </c>
      <c r="B24" s="14" t="s">
        <v>14</v>
      </c>
      <c r="C24" s="15">
        <v>372</v>
      </c>
      <c r="D24" s="15"/>
      <c r="E24" s="16">
        <f t="shared" si="0"/>
        <v>-60.419999999999959</v>
      </c>
    </row>
    <row r="25" spans="1:5" ht="16.5" customHeight="1" x14ac:dyDescent="0.2">
      <c r="A25" s="13">
        <v>43719</v>
      </c>
      <c r="B25" s="14" t="s">
        <v>21</v>
      </c>
      <c r="C25" s="15"/>
      <c r="D25" s="15">
        <v>50</v>
      </c>
      <c r="E25" s="16">
        <f t="shared" si="0"/>
        <v>-110.41999999999996</v>
      </c>
    </row>
    <row r="26" spans="1:5" ht="16.5" customHeight="1" x14ac:dyDescent="0.2">
      <c r="A26" s="13">
        <v>43721</v>
      </c>
      <c r="B26" s="14" t="s">
        <v>21</v>
      </c>
      <c r="C26" s="15"/>
      <c r="D26" s="15">
        <v>28</v>
      </c>
      <c r="E26" s="16">
        <f t="shared" si="0"/>
        <v>-138.41999999999996</v>
      </c>
    </row>
    <row r="27" spans="1:5" ht="16.5" customHeight="1" x14ac:dyDescent="0.2">
      <c r="A27" s="13">
        <v>43722</v>
      </c>
      <c r="B27" s="14" t="s">
        <v>14</v>
      </c>
      <c r="C27" s="15">
        <v>200</v>
      </c>
      <c r="D27" s="15"/>
      <c r="E27" s="16">
        <f t="shared" si="0"/>
        <v>61.580000000000041</v>
      </c>
    </row>
    <row r="28" spans="1:5" ht="16.5" customHeight="1" x14ac:dyDescent="0.2">
      <c r="A28" s="13">
        <v>43722</v>
      </c>
      <c r="B28" s="14" t="s">
        <v>24</v>
      </c>
      <c r="C28" s="15"/>
      <c r="D28" s="15">
        <v>48.75</v>
      </c>
      <c r="E28" s="16">
        <f t="shared" si="0"/>
        <v>12.830000000000041</v>
      </c>
    </row>
    <row r="29" spans="1:5" ht="16.5" customHeight="1" x14ac:dyDescent="0.2">
      <c r="A29" s="13">
        <v>43722</v>
      </c>
      <c r="B29" s="14" t="s">
        <v>21</v>
      </c>
      <c r="C29" s="15"/>
      <c r="D29" s="15">
        <v>50</v>
      </c>
      <c r="E29" s="16">
        <f t="shared" si="0"/>
        <v>-37.169999999999959</v>
      </c>
    </row>
    <row r="30" spans="1:5" ht="16.5" customHeight="1" x14ac:dyDescent="0.2">
      <c r="A30" s="13">
        <v>43724</v>
      </c>
      <c r="B30" s="14" t="s">
        <v>25</v>
      </c>
      <c r="C30" s="15">
        <v>800</v>
      </c>
      <c r="D30" s="15"/>
      <c r="E30" s="16">
        <f t="shared" si="0"/>
        <v>762.83</v>
      </c>
    </row>
    <row r="31" spans="1:5" ht="16.5" customHeight="1" x14ac:dyDescent="0.2">
      <c r="A31" s="13">
        <v>43724</v>
      </c>
      <c r="B31" s="14" t="s">
        <v>21</v>
      </c>
      <c r="C31" s="15"/>
      <c r="D31" s="15">
        <v>40</v>
      </c>
      <c r="E31" s="16">
        <f t="shared" si="0"/>
        <v>722.83</v>
      </c>
    </row>
    <row r="32" spans="1:5" ht="16.5" customHeight="1" x14ac:dyDescent="0.2">
      <c r="A32" s="13">
        <v>43724</v>
      </c>
      <c r="B32" s="14" t="s">
        <v>26</v>
      </c>
      <c r="C32" s="15"/>
      <c r="D32" s="15">
        <v>13.5</v>
      </c>
      <c r="E32" s="16">
        <f t="shared" si="0"/>
        <v>709.33</v>
      </c>
    </row>
    <row r="33" spans="1:5" ht="16.5" customHeight="1" x14ac:dyDescent="0.2">
      <c r="A33" s="13">
        <v>43724</v>
      </c>
      <c r="B33" s="14" t="s">
        <v>27</v>
      </c>
      <c r="C33" s="15"/>
      <c r="D33" s="15">
        <v>518.66999999999996</v>
      </c>
      <c r="E33" s="16">
        <f t="shared" si="0"/>
        <v>190.66000000000008</v>
      </c>
    </row>
    <row r="34" spans="1:5" ht="16.5" customHeight="1" x14ac:dyDescent="0.2">
      <c r="A34" s="13">
        <v>43725</v>
      </c>
      <c r="B34" s="14" t="s">
        <v>14</v>
      </c>
      <c r="C34" s="15">
        <v>233</v>
      </c>
      <c r="D34" s="15"/>
      <c r="E34" s="16">
        <f t="shared" si="0"/>
        <v>423.66000000000008</v>
      </c>
    </row>
    <row r="35" spans="1:5" ht="16.5" customHeight="1" x14ac:dyDescent="0.2">
      <c r="A35" s="13">
        <v>43725</v>
      </c>
      <c r="B35" s="14" t="s">
        <v>21</v>
      </c>
      <c r="C35" s="15"/>
      <c r="D35" s="15">
        <v>50</v>
      </c>
      <c r="E35" s="16">
        <f t="shared" si="0"/>
        <v>373.66000000000008</v>
      </c>
    </row>
    <row r="36" spans="1:5" ht="16.5" customHeight="1" x14ac:dyDescent="0.2">
      <c r="A36" s="13">
        <v>43725</v>
      </c>
      <c r="B36" s="14" t="s">
        <v>28</v>
      </c>
      <c r="C36" s="15"/>
      <c r="D36" s="15">
        <v>150</v>
      </c>
      <c r="E36" s="16">
        <f t="shared" si="0"/>
        <v>223.66000000000008</v>
      </c>
    </row>
    <row r="37" spans="1:5" ht="16.5" customHeight="1" x14ac:dyDescent="0.2">
      <c r="A37" s="13">
        <v>43725</v>
      </c>
      <c r="B37" s="14" t="s">
        <v>29</v>
      </c>
      <c r="C37" s="15"/>
      <c r="D37" s="15">
        <v>150</v>
      </c>
      <c r="E37" s="16">
        <f t="shared" si="0"/>
        <v>73.660000000000082</v>
      </c>
    </row>
    <row r="38" spans="1:5" ht="16.5" customHeight="1" x14ac:dyDescent="0.2">
      <c r="A38" s="13">
        <v>43725</v>
      </c>
      <c r="B38" s="14" t="s">
        <v>30</v>
      </c>
      <c r="C38" s="15"/>
      <c r="D38" s="15">
        <v>40</v>
      </c>
      <c r="E38" s="16">
        <f t="shared" si="0"/>
        <v>33.660000000000082</v>
      </c>
    </row>
    <row r="39" spans="1:5" ht="16.5" customHeight="1" x14ac:dyDescent="0.2">
      <c r="A39" s="13">
        <v>43726</v>
      </c>
      <c r="B39" s="14" t="s">
        <v>31</v>
      </c>
      <c r="C39" s="15">
        <v>100</v>
      </c>
      <c r="D39" s="15"/>
      <c r="E39" s="16">
        <f t="shared" si="0"/>
        <v>133.66000000000008</v>
      </c>
    </row>
    <row r="40" spans="1:5" ht="16.5" customHeight="1" x14ac:dyDescent="0.2">
      <c r="A40" s="13">
        <v>43726</v>
      </c>
      <c r="B40" s="14" t="s">
        <v>14</v>
      </c>
      <c r="C40" s="15">
        <v>304</v>
      </c>
      <c r="D40" s="15"/>
      <c r="E40" s="16">
        <f t="shared" si="0"/>
        <v>437.66000000000008</v>
      </c>
    </row>
    <row r="41" spans="1:5" ht="16.5" customHeight="1" x14ac:dyDescent="0.2">
      <c r="A41" s="13">
        <v>43726</v>
      </c>
      <c r="B41" s="14" t="s">
        <v>32</v>
      </c>
      <c r="C41" s="15"/>
      <c r="D41" s="15">
        <v>56.9</v>
      </c>
      <c r="E41" s="16">
        <f t="shared" si="0"/>
        <v>380.7600000000001</v>
      </c>
    </row>
    <row r="42" spans="1:5" ht="16.5" customHeight="1" x14ac:dyDescent="0.2">
      <c r="A42" s="13">
        <v>43726</v>
      </c>
      <c r="B42" s="14" t="s">
        <v>33</v>
      </c>
      <c r="C42" s="15"/>
      <c r="D42" s="15">
        <v>50</v>
      </c>
      <c r="E42" s="16">
        <f t="shared" si="0"/>
        <v>330.7600000000001</v>
      </c>
    </row>
    <row r="43" spans="1:5" ht="16.5" customHeight="1" x14ac:dyDescent="0.2">
      <c r="A43" s="13">
        <v>43726</v>
      </c>
      <c r="B43" s="14" t="s">
        <v>34</v>
      </c>
      <c r="C43" s="15"/>
      <c r="D43" s="15">
        <v>50</v>
      </c>
      <c r="E43" s="16">
        <f t="shared" si="0"/>
        <v>280.7600000000001</v>
      </c>
    </row>
    <row r="44" spans="1:5" ht="16.5" customHeight="1" x14ac:dyDescent="0.2">
      <c r="A44" s="13">
        <v>43726</v>
      </c>
      <c r="B44" s="14" t="s">
        <v>34</v>
      </c>
      <c r="C44" s="15"/>
      <c r="D44" s="15">
        <v>10</v>
      </c>
      <c r="E44" s="16">
        <f t="shared" si="0"/>
        <v>270.7600000000001</v>
      </c>
    </row>
    <row r="45" spans="1:5" ht="16.5" customHeight="1" x14ac:dyDescent="0.2">
      <c r="A45" s="13">
        <v>43727</v>
      </c>
      <c r="B45" s="14" t="s">
        <v>14</v>
      </c>
      <c r="C45" s="15">
        <v>47</v>
      </c>
      <c r="D45" s="15"/>
      <c r="E45" s="16">
        <f t="shared" si="0"/>
        <v>317.7600000000001</v>
      </c>
    </row>
    <row r="46" spans="1:5" ht="16.5" customHeight="1" x14ac:dyDescent="0.2">
      <c r="A46" s="13">
        <v>43728</v>
      </c>
      <c r="B46" s="14" t="s">
        <v>14</v>
      </c>
      <c r="C46" s="15">
        <v>212</v>
      </c>
      <c r="D46" s="15"/>
      <c r="E46" s="16">
        <f t="shared" si="0"/>
        <v>529.7600000000001</v>
      </c>
    </row>
    <row r="47" spans="1:5" ht="16.5" customHeight="1" x14ac:dyDescent="0.2">
      <c r="A47" s="13">
        <v>43728</v>
      </c>
      <c r="B47" s="14" t="s">
        <v>24</v>
      </c>
      <c r="C47" s="15"/>
      <c r="D47" s="15">
        <v>9.98</v>
      </c>
      <c r="E47" s="16">
        <f t="shared" si="0"/>
        <v>519.78000000000009</v>
      </c>
    </row>
    <row r="48" spans="1:5" ht="16.5" customHeight="1" x14ac:dyDescent="0.2">
      <c r="A48" s="13">
        <v>43728</v>
      </c>
      <c r="B48" s="14" t="s">
        <v>33</v>
      </c>
      <c r="C48" s="15"/>
      <c r="D48" s="15">
        <v>50</v>
      </c>
      <c r="E48" s="16">
        <f t="shared" si="0"/>
        <v>469.78000000000009</v>
      </c>
    </row>
    <row r="49" spans="1:5" ht="16.5" customHeight="1" x14ac:dyDescent="0.2">
      <c r="A49" s="13">
        <v>43728</v>
      </c>
      <c r="B49" s="14" t="s">
        <v>35</v>
      </c>
      <c r="C49" s="15"/>
      <c r="D49" s="15">
        <v>49.9</v>
      </c>
      <c r="E49" s="16">
        <f t="shared" si="0"/>
        <v>419.88000000000011</v>
      </c>
    </row>
    <row r="50" spans="1:5" ht="16.5" customHeight="1" x14ac:dyDescent="0.2">
      <c r="A50" s="13">
        <v>43729</v>
      </c>
      <c r="B50" s="14" t="s">
        <v>14</v>
      </c>
      <c r="C50" s="15">
        <v>168</v>
      </c>
      <c r="D50" s="15"/>
      <c r="E50" s="16">
        <f t="shared" si="0"/>
        <v>587.88000000000011</v>
      </c>
    </row>
    <row r="51" spans="1:5" ht="16.5" customHeight="1" x14ac:dyDescent="0.2">
      <c r="A51" s="13">
        <v>43729</v>
      </c>
      <c r="B51" s="14" t="s">
        <v>33</v>
      </c>
      <c r="C51" s="15"/>
      <c r="D51" s="15">
        <v>50</v>
      </c>
      <c r="E51" s="16">
        <f t="shared" si="0"/>
        <v>537.88000000000011</v>
      </c>
    </row>
    <row r="52" spans="1:5" ht="16.5" customHeight="1" x14ac:dyDescent="0.2">
      <c r="A52" s="13">
        <v>43729</v>
      </c>
      <c r="B52" s="14" t="s">
        <v>36</v>
      </c>
      <c r="C52" s="15"/>
      <c r="D52" s="15">
        <v>17</v>
      </c>
      <c r="E52" s="16">
        <f t="shared" si="0"/>
        <v>520.88000000000011</v>
      </c>
    </row>
    <row r="53" spans="1:5" ht="16.5" customHeight="1" x14ac:dyDescent="0.2">
      <c r="A53" s="13">
        <v>43729</v>
      </c>
      <c r="B53" s="14" t="s">
        <v>37</v>
      </c>
      <c r="C53" s="15"/>
      <c r="D53" s="15">
        <v>107.96</v>
      </c>
      <c r="E53" s="16">
        <f t="shared" si="0"/>
        <v>412.92000000000013</v>
      </c>
    </row>
    <row r="54" spans="1:5" ht="16.5" customHeight="1" x14ac:dyDescent="0.2">
      <c r="A54" s="13">
        <v>43729</v>
      </c>
      <c r="B54" s="14" t="s">
        <v>38</v>
      </c>
      <c r="C54" s="15"/>
      <c r="D54" s="15">
        <v>17.989999999999998</v>
      </c>
      <c r="E54" s="16">
        <f t="shared" si="0"/>
        <v>394.93000000000012</v>
      </c>
    </row>
    <row r="55" spans="1:5" ht="16.5" customHeight="1" x14ac:dyDescent="0.2">
      <c r="A55" s="13">
        <v>43731</v>
      </c>
      <c r="B55" s="14" t="s">
        <v>39</v>
      </c>
      <c r="C55" s="15"/>
      <c r="D55" s="15">
        <v>212.53</v>
      </c>
      <c r="E55" s="16">
        <f t="shared" si="0"/>
        <v>182.40000000000012</v>
      </c>
    </row>
    <row r="56" spans="1:5" ht="16.5" customHeight="1" x14ac:dyDescent="0.2">
      <c r="A56" s="13">
        <v>43732</v>
      </c>
      <c r="B56" s="14" t="s">
        <v>14</v>
      </c>
      <c r="C56" s="15">
        <v>299</v>
      </c>
      <c r="D56" s="15"/>
      <c r="E56" s="16">
        <f t="shared" si="0"/>
        <v>481.40000000000009</v>
      </c>
    </row>
    <row r="57" spans="1:5" ht="16.5" customHeight="1" x14ac:dyDescent="0.2">
      <c r="A57" s="13">
        <v>43732</v>
      </c>
      <c r="B57" s="14" t="s">
        <v>40</v>
      </c>
      <c r="C57" s="15"/>
      <c r="D57" s="15">
        <v>7.88</v>
      </c>
      <c r="E57" s="16">
        <f t="shared" si="0"/>
        <v>473.5200000000001</v>
      </c>
    </row>
    <row r="58" spans="1:5" ht="16.5" customHeight="1" x14ac:dyDescent="0.2">
      <c r="A58" s="13">
        <v>43732</v>
      </c>
      <c r="B58" s="14" t="s">
        <v>21</v>
      </c>
      <c r="C58" s="15"/>
      <c r="D58" s="15">
        <v>50</v>
      </c>
      <c r="E58" s="16">
        <f t="shared" si="0"/>
        <v>423.5200000000001</v>
      </c>
    </row>
    <row r="59" spans="1:5" ht="16.5" customHeight="1" x14ac:dyDescent="0.2">
      <c r="A59" s="13">
        <v>43732</v>
      </c>
      <c r="B59" s="14" t="s">
        <v>21</v>
      </c>
      <c r="C59" s="15"/>
      <c r="D59" s="15">
        <v>69.930000000000007</v>
      </c>
      <c r="E59" s="16">
        <f t="shared" si="0"/>
        <v>353.59000000000009</v>
      </c>
    </row>
    <row r="60" spans="1:5" ht="16.5" customHeight="1" x14ac:dyDescent="0.2">
      <c r="A60" s="13">
        <v>43732</v>
      </c>
      <c r="B60" s="14" t="s">
        <v>41</v>
      </c>
      <c r="C60" s="15"/>
      <c r="D60" s="15">
        <v>44</v>
      </c>
      <c r="E60" s="16">
        <f t="shared" si="0"/>
        <v>309.59000000000009</v>
      </c>
    </row>
    <row r="61" spans="1:5" ht="16.5" customHeight="1" x14ac:dyDescent="0.2">
      <c r="A61" s="13">
        <v>43733</v>
      </c>
      <c r="B61" s="14" t="s">
        <v>14</v>
      </c>
      <c r="C61" s="15">
        <v>128</v>
      </c>
      <c r="D61" s="15"/>
      <c r="E61" s="16">
        <f t="shared" si="0"/>
        <v>437.59000000000009</v>
      </c>
    </row>
    <row r="62" spans="1:5" ht="16.5" customHeight="1" x14ac:dyDescent="0.2">
      <c r="A62" s="13">
        <v>43733</v>
      </c>
      <c r="B62" s="14" t="s">
        <v>42</v>
      </c>
      <c r="C62" s="15"/>
      <c r="D62" s="15">
        <v>30</v>
      </c>
      <c r="E62" s="16">
        <f t="shared" si="0"/>
        <v>407.59000000000009</v>
      </c>
    </row>
    <row r="63" spans="1:5" ht="16.5" customHeight="1" x14ac:dyDescent="0.2">
      <c r="A63" s="13">
        <v>43734</v>
      </c>
      <c r="B63" s="14" t="s">
        <v>43</v>
      </c>
      <c r="C63" s="15"/>
      <c r="D63" s="15">
        <v>56.9</v>
      </c>
      <c r="E63" s="16">
        <f t="shared" si="0"/>
        <v>350.69000000000011</v>
      </c>
    </row>
    <row r="64" spans="1:5" ht="16.5" customHeight="1" x14ac:dyDescent="0.2">
      <c r="A64" s="13">
        <v>43735</v>
      </c>
      <c r="B64" s="14" t="s">
        <v>21</v>
      </c>
      <c r="C64" s="15"/>
      <c r="D64" s="15">
        <v>30</v>
      </c>
      <c r="E64" s="16">
        <f t="shared" si="0"/>
        <v>320.69000000000011</v>
      </c>
    </row>
    <row r="65" spans="1:6" ht="16.5" customHeight="1" x14ac:dyDescent="0.2">
      <c r="A65" s="13">
        <v>43736</v>
      </c>
      <c r="B65" s="14" t="s">
        <v>14</v>
      </c>
      <c r="C65" s="15">
        <v>175</v>
      </c>
      <c r="D65" s="15"/>
      <c r="E65" s="16">
        <f t="shared" si="0"/>
        <v>495.69000000000011</v>
      </c>
    </row>
    <row r="66" spans="1:6" ht="16.5" customHeight="1" x14ac:dyDescent="0.2">
      <c r="A66" s="13">
        <v>43736</v>
      </c>
      <c r="B66" s="14" t="s">
        <v>40</v>
      </c>
      <c r="C66" s="15"/>
      <c r="D66" s="15">
        <v>5.99</v>
      </c>
      <c r="E66" s="16">
        <f t="shared" si="0"/>
        <v>489.7000000000001</v>
      </c>
    </row>
    <row r="67" spans="1:6" ht="16.5" customHeight="1" x14ac:dyDescent="0.2">
      <c r="A67" s="13">
        <v>43736</v>
      </c>
      <c r="B67" s="14" t="s">
        <v>44</v>
      </c>
      <c r="C67" s="15"/>
      <c r="D67" s="15">
        <v>50</v>
      </c>
      <c r="E67" s="16">
        <f t="shared" si="0"/>
        <v>439.7000000000001</v>
      </c>
    </row>
    <row r="68" spans="1:6" ht="16.5" customHeight="1" x14ac:dyDescent="0.2">
      <c r="A68" s="13">
        <v>43736</v>
      </c>
      <c r="B68" s="14" t="s">
        <v>45</v>
      </c>
      <c r="C68" s="15"/>
      <c r="D68" s="15">
        <v>10</v>
      </c>
      <c r="E68" s="16">
        <f t="shared" si="0"/>
        <v>429.7000000000001</v>
      </c>
    </row>
    <row r="69" spans="1:6" ht="16.5" customHeight="1" x14ac:dyDescent="0.2">
      <c r="A69" s="13">
        <v>43737</v>
      </c>
      <c r="B69" s="14" t="s">
        <v>46</v>
      </c>
      <c r="C69" s="15"/>
      <c r="D69" s="15">
        <v>195.95</v>
      </c>
      <c r="E69" s="16">
        <f t="shared" si="0"/>
        <v>233.75000000000011</v>
      </c>
    </row>
    <row r="70" spans="1:6" ht="16.5" customHeight="1" x14ac:dyDescent="0.2">
      <c r="A70" s="13">
        <v>43737</v>
      </c>
      <c r="B70" s="14" t="s">
        <v>47</v>
      </c>
      <c r="C70" s="15"/>
      <c r="D70" s="15">
        <v>50</v>
      </c>
      <c r="E70" s="16">
        <f t="shared" si="0"/>
        <v>183.75000000000011</v>
      </c>
    </row>
    <row r="71" spans="1:6" ht="16.5" customHeight="1" x14ac:dyDescent="0.2">
      <c r="A71" s="13">
        <v>43738</v>
      </c>
      <c r="B71" s="14" t="s">
        <v>48</v>
      </c>
      <c r="C71" s="15"/>
      <c r="D71" s="15">
        <v>2.2000000000000002</v>
      </c>
      <c r="E71" s="16">
        <f t="shared" si="0"/>
        <v>181.55000000000013</v>
      </c>
    </row>
    <row r="72" spans="1:6" ht="16.5" customHeight="1" x14ac:dyDescent="0.2">
      <c r="A72" s="13">
        <v>43738</v>
      </c>
      <c r="B72" s="14" t="s">
        <v>49</v>
      </c>
      <c r="C72" s="15"/>
      <c r="D72" s="15">
        <v>288</v>
      </c>
      <c r="E72" s="16">
        <f t="shared" ref="E72" si="1">E71+C72-D72</f>
        <v>-106.44999999999987</v>
      </c>
    </row>
    <row r="73" spans="1:6" ht="30.6" customHeight="1" x14ac:dyDescent="0.2">
      <c r="A73" s="17" t="s">
        <v>50</v>
      </c>
      <c r="B73" s="18"/>
      <c r="C73" s="19">
        <f>SUM(C6:C72)</f>
        <v>3525</v>
      </c>
      <c r="D73" s="19">
        <f>SUM(D6:D72)</f>
        <v>3599.93</v>
      </c>
      <c r="E73" s="20">
        <f>E6+C73-D73</f>
        <v>-106.44999999999982</v>
      </c>
      <c r="F73" s="21"/>
    </row>
    <row r="75" spans="1:6" ht="13.5" thickBot="1" x14ac:dyDescent="0.25"/>
    <row r="76" spans="1:6" ht="15" x14ac:dyDescent="0.2">
      <c r="A76" s="22" t="s">
        <v>51</v>
      </c>
      <c r="B76" s="23"/>
      <c r="C76" s="24"/>
      <c r="D76" s="24"/>
      <c r="E76" s="25"/>
    </row>
    <row r="77" spans="1:6" ht="15.75" thickBot="1" x14ac:dyDescent="0.25">
      <c r="A77" s="26"/>
      <c r="B77" s="27"/>
      <c r="C77" s="28"/>
      <c r="D77" s="28"/>
      <c r="E77" s="29"/>
    </row>
    <row r="78" spans="1:6" ht="32.25" customHeight="1" thickBot="1" x14ac:dyDescent="0.25">
      <c r="A78" s="30" t="s">
        <v>52</v>
      </c>
      <c r="B78" s="31" t="s">
        <v>53</v>
      </c>
      <c r="C78" s="32" t="s">
        <v>54</v>
      </c>
      <c r="D78" s="32" t="s">
        <v>55</v>
      </c>
      <c r="E78" s="33" t="s">
        <v>56</v>
      </c>
    </row>
    <row r="79" spans="1:6" ht="18" customHeight="1" x14ac:dyDescent="0.2">
      <c r="A79" s="13"/>
      <c r="B79" s="14" t="s">
        <v>57</v>
      </c>
      <c r="C79" s="15"/>
      <c r="D79" s="15"/>
      <c r="E79" s="16">
        <v>6035.55</v>
      </c>
    </row>
    <row r="80" spans="1:6" ht="18" customHeight="1" x14ac:dyDescent="0.2">
      <c r="A80" s="13">
        <v>43710</v>
      </c>
      <c r="B80" s="14" t="s">
        <v>31</v>
      </c>
      <c r="C80" s="15">
        <v>160</v>
      </c>
      <c r="D80" s="15"/>
      <c r="E80" s="16">
        <f>E79+C80-D80</f>
        <v>6195.55</v>
      </c>
    </row>
    <row r="81" spans="1:5" ht="18" customHeight="1" x14ac:dyDescent="0.2">
      <c r="A81" s="13">
        <v>43711</v>
      </c>
      <c r="B81" s="14" t="s">
        <v>58</v>
      </c>
      <c r="C81" s="15">
        <v>1500</v>
      </c>
      <c r="D81" s="15"/>
      <c r="E81" s="16">
        <f t="shared" ref="E81:E104" si="2">E80+C81-D81</f>
        <v>7695.55</v>
      </c>
    </row>
    <row r="82" spans="1:5" ht="18" customHeight="1" x14ac:dyDescent="0.2">
      <c r="A82" s="13">
        <v>43712</v>
      </c>
      <c r="B82" s="14" t="s">
        <v>59</v>
      </c>
      <c r="C82" s="15"/>
      <c r="D82" s="15">
        <v>6000</v>
      </c>
      <c r="E82" s="16">
        <f t="shared" si="2"/>
        <v>1695.5500000000002</v>
      </c>
    </row>
    <row r="83" spans="1:5" ht="18" customHeight="1" x14ac:dyDescent="0.2">
      <c r="A83" s="13">
        <v>43712</v>
      </c>
      <c r="B83" s="14" t="s">
        <v>60</v>
      </c>
      <c r="C83" s="15"/>
      <c r="D83" s="15">
        <v>10.45</v>
      </c>
      <c r="E83" s="16">
        <f t="shared" si="2"/>
        <v>1685.1000000000001</v>
      </c>
    </row>
    <row r="84" spans="1:5" ht="18" customHeight="1" x14ac:dyDescent="0.2">
      <c r="A84" s="13">
        <v>43713</v>
      </c>
      <c r="B84" s="14" t="s">
        <v>61</v>
      </c>
      <c r="C84" s="15">
        <v>1700</v>
      </c>
      <c r="D84" s="15"/>
      <c r="E84" s="16">
        <f t="shared" si="2"/>
        <v>3385.1000000000004</v>
      </c>
    </row>
    <row r="85" spans="1:5" ht="18" customHeight="1" x14ac:dyDescent="0.2">
      <c r="A85" s="13">
        <v>43713</v>
      </c>
      <c r="B85" s="14" t="s">
        <v>62</v>
      </c>
      <c r="C85" s="15">
        <v>2200</v>
      </c>
      <c r="D85" s="15"/>
      <c r="E85" s="16">
        <f t="shared" si="2"/>
        <v>5585.1</v>
      </c>
    </row>
    <row r="86" spans="1:5" ht="18" customHeight="1" x14ac:dyDescent="0.2">
      <c r="A86" s="13">
        <v>43713</v>
      </c>
      <c r="B86" s="14" t="s">
        <v>63</v>
      </c>
      <c r="C86" s="15"/>
      <c r="D86" s="15">
        <v>1278.26</v>
      </c>
      <c r="E86" s="16">
        <f t="shared" si="2"/>
        <v>4306.84</v>
      </c>
    </row>
    <row r="87" spans="1:5" ht="18" customHeight="1" x14ac:dyDescent="0.2">
      <c r="A87" s="13">
        <v>43713</v>
      </c>
      <c r="B87" s="14" t="s">
        <v>64</v>
      </c>
      <c r="C87" s="15"/>
      <c r="D87" s="15">
        <v>1234.02</v>
      </c>
      <c r="E87" s="16">
        <f t="shared" si="2"/>
        <v>3072.82</v>
      </c>
    </row>
    <row r="88" spans="1:5" ht="18" customHeight="1" x14ac:dyDescent="0.2">
      <c r="A88" s="13">
        <v>43713</v>
      </c>
      <c r="B88" s="14" t="s">
        <v>65</v>
      </c>
      <c r="C88" s="15"/>
      <c r="D88" s="15">
        <v>1720.33</v>
      </c>
      <c r="E88" s="16">
        <f t="shared" si="2"/>
        <v>1352.4900000000002</v>
      </c>
    </row>
    <row r="89" spans="1:5" ht="18" customHeight="1" x14ac:dyDescent="0.2">
      <c r="A89" s="13">
        <v>43713</v>
      </c>
      <c r="B89" s="14" t="s">
        <v>66</v>
      </c>
      <c r="C89" s="15"/>
      <c r="D89" s="15">
        <v>52</v>
      </c>
      <c r="E89" s="16">
        <f t="shared" si="2"/>
        <v>1300.4900000000002</v>
      </c>
    </row>
    <row r="90" spans="1:5" ht="18" customHeight="1" x14ac:dyDescent="0.2">
      <c r="A90" s="13">
        <v>43714</v>
      </c>
      <c r="B90" s="14" t="s">
        <v>67</v>
      </c>
      <c r="C90" s="15"/>
      <c r="D90" s="15">
        <v>1081.55</v>
      </c>
      <c r="E90" s="16">
        <f t="shared" si="2"/>
        <v>218.94000000000028</v>
      </c>
    </row>
    <row r="91" spans="1:5" ht="18" customHeight="1" x14ac:dyDescent="0.2">
      <c r="A91" s="13">
        <v>43718</v>
      </c>
      <c r="B91" s="14" t="s">
        <v>68</v>
      </c>
      <c r="C91" s="15">
        <v>300</v>
      </c>
      <c r="D91" s="15"/>
      <c r="E91" s="16">
        <f t="shared" si="2"/>
        <v>518.94000000000028</v>
      </c>
    </row>
    <row r="92" spans="1:5" ht="18" customHeight="1" x14ac:dyDescent="0.2">
      <c r="A92" s="13">
        <v>43718</v>
      </c>
      <c r="B92" s="14" t="s">
        <v>69</v>
      </c>
      <c r="C92" s="15">
        <v>439</v>
      </c>
      <c r="D92" s="15"/>
      <c r="E92" s="16">
        <f t="shared" si="2"/>
        <v>957.94000000000028</v>
      </c>
    </row>
    <row r="93" spans="1:5" ht="18" customHeight="1" x14ac:dyDescent="0.2">
      <c r="A93" s="13">
        <v>43718</v>
      </c>
      <c r="B93" s="14" t="s">
        <v>70</v>
      </c>
      <c r="C93" s="15"/>
      <c r="D93" s="15">
        <v>438.28</v>
      </c>
      <c r="E93" s="16">
        <f t="shared" si="2"/>
        <v>519.66000000000031</v>
      </c>
    </row>
    <row r="94" spans="1:5" ht="18" customHeight="1" x14ac:dyDescent="0.2">
      <c r="A94" s="13">
        <v>43720</v>
      </c>
      <c r="B94" s="14" t="s">
        <v>71</v>
      </c>
      <c r="C94" s="15">
        <v>8000</v>
      </c>
      <c r="D94" s="15"/>
      <c r="E94" s="16">
        <f t="shared" si="2"/>
        <v>8519.66</v>
      </c>
    </row>
    <row r="95" spans="1:5" ht="18" customHeight="1" x14ac:dyDescent="0.2">
      <c r="A95" s="13">
        <v>43721</v>
      </c>
      <c r="B95" s="14" t="s">
        <v>72</v>
      </c>
      <c r="C95" s="15"/>
      <c r="D95" s="15">
        <v>1686.43</v>
      </c>
      <c r="E95" s="16">
        <f t="shared" si="2"/>
        <v>6833.23</v>
      </c>
    </row>
    <row r="96" spans="1:5" ht="18" customHeight="1" x14ac:dyDescent="0.2">
      <c r="A96" s="13">
        <v>43721</v>
      </c>
      <c r="B96" s="14" t="s">
        <v>59</v>
      </c>
      <c r="C96" s="15"/>
      <c r="D96" s="15">
        <v>5000</v>
      </c>
      <c r="E96" s="16">
        <f t="shared" si="2"/>
        <v>1833.2299999999996</v>
      </c>
    </row>
    <row r="97" spans="1:5" ht="18" customHeight="1" x14ac:dyDescent="0.2">
      <c r="A97" s="13">
        <v>43721</v>
      </c>
      <c r="B97" s="14" t="s">
        <v>73</v>
      </c>
      <c r="C97" s="15"/>
      <c r="D97" s="15">
        <v>10.45</v>
      </c>
      <c r="E97" s="16">
        <f t="shared" si="2"/>
        <v>1822.7799999999995</v>
      </c>
    </row>
    <row r="98" spans="1:5" ht="18" customHeight="1" x14ac:dyDescent="0.2">
      <c r="A98" s="13">
        <v>43725</v>
      </c>
      <c r="B98" s="14" t="s">
        <v>74</v>
      </c>
      <c r="C98" s="15"/>
      <c r="D98" s="15">
        <v>65.849999999999994</v>
      </c>
      <c r="E98" s="16">
        <f t="shared" si="2"/>
        <v>1756.9299999999996</v>
      </c>
    </row>
    <row r="99" spans="1:5" ht="18" customHeight="1" x14ac:dyDescent="0.2">
      <c r="A99" s="13">
        <v>43725</v>
      </c>
      <c r="B99" s="14" t="s">
        <v>75</v>
      </c>
      <c r="C99" s="15"/>
      <c r="D99" s="15">
        <v>1077.4100000000001</v>
      </c>
      <c r="E99" s="16">
        <f t="shared" si="2"/>
        <v>679.51999999999953</v>
      </c>
    </row>
    <row r="100" spans="1:5" ht="18" customHeight="1" x14ac:dyDescent="0.2">
      <c r="A100" s="13">
        <v>43728</v>
      </c>
      <c r="B100" s="14" t="s">
        <v>31</v>
      </c>
      <c r="C100" s="15">
        <v>180.26</v>
      </c>
      <c r="D100" s="15"/>
      <c r="E100" s="16">
        <f t="shared" si="2"/>
        <v>859.77999999999952</v>
      </c>
    </row>
    <row r="101" spans="1:5" ht="18" customHeight="1" x14ac:dyDescent="0.2">
      <c r="A101" s="13">
        <v>43728</v>
      </c>
      <c r="B101" s="14" t="s">
        <v>74</v>
      </c>
      <c r="C101" s="15"/>
      <c r="D101" s="15">
        <v>145.27000000000001</v>
      </c>
      <c r="E101" s="16">
        <f t="shared" si="2"/>
        <v>714.50999999999954</v>
      </c>
    </row>
    <row r="102" spans="1:5" ht="18" customHeight="1" x14ac:dyDescent="0.2">
      <c r="A102" s="13">
        <v>43733</v>
      </c>
      <c r="B102" s="14" t="s">
        <v>76</v>
      </c>
      <c r="C102" s="15">
        <v>1250</v>
      </c>
      <c r="D102" s="15"/>
      <c r="E102" s="16">
        <f t="shared" si="2"/>
        <v>1964.5099999999995</v>
      </c>
    </row>
    <row r="103" spans="1:5" ht="18" customHeight="1" x14ac:dyDescent="0.2">
      <c r="A103" s="13">
        <v>43738</v>
      </c>
      <c r="B103" s="14" t="s">
        <v>77</v>
      </c>
      <c r="C103" s="15">
        <v>3000</v>
      </c>
      <c r="D103" s="15"/>
      <c r="E103" s="16">
        <f t="shared" si="2"/>
        <v>4964.5099999999993</v>
      </c>
    </row>
    <row r="104" spans="1:5" ht="18" customHeight="1" x14ac:dyDescent="0.2">
      <c r="A104" s="13">
        <v>43738</v>
      </c>
      <c r="B104" s="14" t="s">
        <v>78</v>
      </c>
      <c r="C104" s="15"/>
      <c r="D104" s="15">
        <v>1137.3</v>
      </c>
      <c r="E104" s="16">
        <f t="shared" si="2"/>
        <v>3827.2099999999991</v>
      </c>
    </row>
    <row r="105" spans="1:5" s="36" customFormat="1" ht="24.75" customHeight="1" x14ac:dyDescent="0.2">
      <c r="A105" s="17" t="s">
        <v>79</v>
      </c>
      <c r="B105" s="34"/>
      <c r="C105" s="35">
        <f>SUM(C80:C104)</f>
        <v>18729.260000000002</v>
      </c>
      <c r="D105" s="35">
        <f>SUM(D80:D104)</f>
        <v>20937.599999999999</v>
      </c>
      <c r="E105" s="35">
        <f>E79+C105-D105</f>
        <v>3827.2100000000028</v>
      </c>
    </row>
    <row r="106" spans="1:5" s="36" customFormat="1" ht="24.75" customHeight="1" x14ac:dyDescent="0.2">
      <c r="A106" s="37" t="s">
        <v>80</v>
      </c>
      <c r="B106" s="38" t="s">
        <v>81</v>
      </c>
      <c r="C106" s="39">
        <f>C81+C84+C85+C102</f>
        <v>6650</v>
      </c>
      <c r="D106" s="39">
        <f>D82+D96</f>
        <v>11000</v>
      </c>
      <c r="E106" s="39"/>
    </row>
    <row r="107" spans="1:5" ht="13.5" thickBot="1" x14ac:dyDescent="0.25"/>
    <row r="108" spans="1:5" ht="15" x14ac:dyDescent="0.2">
      <c r="A108" s="22" t="s">
        <v>82</v>
      </c>
      <c r="B108" s="23"/>
      <c r="C108" s="24"/>
      <c r="D108" s="24"/>
      <c r="E108" s="25"/>
    </row>
    <row r="109" spans="1:5" ht="15.75" thickBot="1" x14ac:dyDescent="0.25">
      <c r="A109" s="26"/>
      <c r="B109" s="27"/>
      <c r="C109" s="28"/>
      <c r="D109" s="28"/>
      <c r="E109" s="29"/>
    </row>
    <row r="110" spans="1:5" ht="13.5" thickBot="1" x14ac:dyDescent="0.25">
      <c r="A110" s="40" t="s">
        <v>52</v>
      </c>
      <c r="B110" s="41" t="s">
        <v>53</v>
      </c>
      <c r="C110" s="42" t="s">
        <v>54</v>
      </c>
      <c r="D110" s="42" t="s">
        <v>55</v>
      </c>
      <c r="E110" s="43" t="s">
        <v>56</v>
      </c>
    </row>
    <row r="111" spans="1:5" ht="19.5" customHeight="1" x14ac:dyDescent="0.2">
      <c r="A111" s="13"/>
      <c r="B111" s="14" t="s">
        <v>57</v>
      </c>
      <c r="C111" s="15"/>
      <c r="D111" s="15"/>
      <c r="E111" s="16">
        <v>1662.08</v>
      </c>
    </row>
    <row r="112" spans="1:5" ht="19.5" customHeight="1" x14ac:dyDescent="0.2">
      <c r="A112" s="13">
        <v>43710</v>
      </c>
      <c r="B112" s="14" t="s">
        <v>31</v>
      </c>
      <c r="C112" s="15">
        <v>352.67</v>
      </c>
      <c r="D112" s="15"/>
      <c r="E112" s="16">
        <f>E111+C112-D112</f>
        <v>2014.75</v>
      </c>
    </row>
    <row r="113" spans="1:5" ht="19.5" customHeight="1" x14ac:dyDescent="0.2">
      <c r="A113" s="13">
        <v>43711</v>
      </c>
      <c r="B113" s="14" t="s">
        <v>83</v>
      </c>
      <c r="C113" s="15"/>
      <c r="D113" s="15">
        <v>54.95</v>
      </c>
      <c r="E113" s="16">
        <f t="shared" ref="E113:E117" si="3">E112+C113-D113</f>
        <v>1959.8</v>
      </c>
    </row>
    <row r="114" spans="1:5" ht="19.5" customHeight="1" x14ac:dyDescent="0.2">
      <c r="A114" s="13">
        <v>43713</v>
      </c>
      <c r="B114" s="14" t="s">
        <v>84</v>
      </c>
      <c r="C114" s="15"/>
      <c r="D114" s="15">
        <v>1700</v>
      </c>
      <c r="E114" s="16">
        <f t="shared" si="3"/>
        <v>259.79999999999995</v>
      </c>
    </row>
    <row r="115" spans="1:5" ht="19.5" customHeight="1" x14ac:dyDescent="0.2">
      <c r="A115" s="13">
        <v>43718</v>
      </c>
      <c r="B115" s="14" t="s">
        <v>85</v>
      </c>
      <c r="C115" s="15"/>
      <c r="D115" s="15">
        <v>250</v>
      </c>
      <c r="E115" s="16">
        <f t="shared" si="3"/>
        <v>9.7999999999999545</v>
      </c>
    </row>
    <row r="116" spans="1:5" ht="19.5" customHeight="1" x14ac:dyDescent="0.2">
      <c r="A116" s="13">
        <v>43719</v>
      </c>
      <c r="B116" s="14" t="s">
        <v>31</v>
      </c>
      <c r="C116" s="15">
        <v>1267.28</v>
      </c>
      <c r="D116" s="15"/>
      <c r="E116" s="16">
        <f t="shared" si="3"/>
        <v>1277.08</v>
      </c>
    </row>
    <row r="117" spans="1:5" ht="19.5" customHeight="1" x14ac:dyDescent="0.2">
      <c r="A117" s="13">
        <v>43733</v>
      </c>
      <c r="B117" s="14" t="s">
        <v>86</v>
      </c>
      <c r="C117" s="15"/>
      <c r="D117" s="15">
        <v>1250</v>
      </c>
      <c r="E117" s="16">
        <f t="shared" si="3"/>
        <v>27.079999999999927</v>
      </c>
    </row>
    <row r="118" spans="1:5" s="36" customFormat="1" ht="24.75" customHeight="1" x14ac:dyDescent="0.2">
      <c r="A118" s="17" t="s">
        <v>79</v>
      </c>
      <c r="B118" s="34"/>
      <c r="C118" s="35">
        <f>SUM(C112:C117)</f>
        <v>1619.95</v>
      </c>
      <c r="D118" s="35">
        <f>SUM(D112:D117)</f>
        <v>3254.95</v>
      </c>
      <c r="E118" s="35">
        <f>E111+C118-D118</f>
        <v>27.079999999999927</v>
      </c>
    </row>
    <row r="119" spans="1:5" s="36" customFormat="1" ht="24.75" customHeight="1" thickBot="1" x14ac:dyDescent="0.25">
      <c r="A119" s="37" t="s">
        <v>80</v>
      </c>
      <c r="B119" s="38" t="s">
        <v>81</v>
      </c>
      <c r="C119" s="39">
        <v>0</v>
      </c>
      <c r="D119" s="39">
        <f>D114+D115+D117</f>
        <v>3200</v>
      </c>
      <c r="E119" s="39"/>
    </row>
    <row r="120" spans="1:5" ht="15" x14ac:dyDescent="0.2">
      <c r="A120" s="22"/>
      <c r="B120" s="23"/>
      <c r="C120" s="24"/>
      <c r="D120" s="24"/>
      <c r="E120" s="25"/>
    </row>
    <row r="121" spans="1:5" ht="15.75" thickBot="1" x14ac:dyDescent="0.25">
      <c r="A121" s="44" t="s">
        <v>87</v>
      </c>
      <c r="B121" s="45"/>
      <c r="C121" s="46"/>
      <c r="D121" s="46"/>
      <c r="E121" s="47"/>
    </row>
    <row r="122" spans="1:5" ht="13.5" thickBot="1" x14ac:dyDescent="0.25">
      <c r="A122" s="40"/>
      <c r="B122" s="41"/>
      <c r="C122" s="42"/>
      <c r="D122" s="42"/>
      <c r="E122" s="43"/>
    </row>
    <row r="123" spans="1:5" ht="13.5" thickBot="1" x14ac:dyDescent="0.25">
      <c r="A123" s="40" t="s">
        <v>52</v>
      </c>
      <c r="B123" s="41" t="s">
        <v>53</v>
      </c>
      <c r="C123" s="42" t="s">
        <v>54</v>
      </c>
      <c r="D123" s="42" t="s">
        <v>55</v>
      </c>
      <c r="E123" s="43" t="s">
        <v>56</v>
      </c>
    </row>
    <row r="124" spans="1:5" ht="17.25" customHeight="1" x14ac:dyDescent="0.2">
      <c r="A124" s="48"/>
      <c r="B124" s="49" t="s">
        <v>88</v>
      </c>
      <c r="C124" s="50"/>
      <c r="D124" s="50"/>
      <c r="E124" s="51">
        <v>818.73</v>
      </c>
    </row>
    <row r="125" spans="1:5" ht="17.25" customHeight="1" x14ac:dyDescent="0.2">
      <c r="A125" s="13">
        <v>43710</v>
      </c>
      <c r="B125" s="14" t="s">
        <v>31</v>
      </c>
      <c r="C125" s="15">
        <v>1440</v>
      </c>
      <c r="D125" s="15"/>
      <c r="E125" s="16">
        <f>E124+C125-D125</f>
        <v>2258.73</v>
      </c>
    </row>
    <row r="126" spans="1:5" ht="17.25" customHeight="1" x14ac:dyDescent="0.2">
      <c r="A126" s="13">
        <v>43711</v>
      </c>
      <c r="B126" s="14" t="s">
        <v>89</v>
      </c>
      <c r="C126" s="15"/>
      <c r="D126" s="15">
        <v>3.1</v>
      </c>
      <c r="E126" s="16">
        <f t="shared" ref="E126:E131" si="4">E125+C126-D126</f>
        <v>2255.63</v>
      </c>
    </row>
    <row r="127" spans="1:5" ht="17.25" customHeight="1" x14ac:dyDescent="0.2">
      <c r="A127" s="13">
        <v>43713</v>
      </c>
      <c r="B127" s="14" t="s">
        <v>84</v>
      </c>
      <c r="C127" s="15"/>
      <c r="D127" s="15">
        <v>2200</v>
      </c>
      <c r="E127" s="16">
        <f t="shared" si="4"/>
        <v>55.630000000000109</v>
      </c>
    </row>
    <row r="128" spans="1:5" ht="17.25" customHeight="1" x14ac:dyDescent="0.2">
      <c r="A128" s="13">
        <v>43713</v>
      </c>
      <c r="B128" s="14" t="s">
        <v>66</v>
      </c>
      <c r="C128" s="15"/>
      <c r="D128" s="15">
        <v>55.63</v>
      </c>
      <c r="E128" s="16">
        <f t="shared" si="4"/>
        <v>1.0658141036401503E-13</v>
      </c>
    </row>
    <row r="129" spans="1:5" ht="17.25" customHeight="1" x14ac:dyDescent="0.2">
      <c r="A129" s="13">
        <v>43717</v>
      </c>
      <c r="B129" s="14" t="s">
        <v>31</v>
      </c>
      <c r="C129" s="15">
        <v>787</v>
      </c>
      <c r="D129" s="15"/>
      <c r="E129" s="16">
        <f t="shared" si="4"/>
        <v>787.00000000000011</v>
      </c>
    </row>
    <row r="130" spans="1:5" ht="17.25" customHeight="1" x14ac:dyDescent="0.2">
      <c r="A130" s="13">
        <v>43717</v>
      </c>
      <c r="B130" s="14" t="s">
        <v>90</v>
      </c>
      <c r="C130" s="15"/>
      <c r="D130" s="15">
        <v>30</v>
      </c>
      <c r="E130" s="16">
        <f t="shared" si="4"/>
        <v>757.00000000000011</v>
      </c>
    </row>
    <row r="131" spans="1:5" ht="17.25" customHeight="1" x14ac:dyDescent="0.2">
      <c r="A131" s="13">
        <v>43718</v>
      </c>
      <c r="B131" s="14" t="s">
        <v>90</v>
      </c>
      <c r="C131" s="15"/>
      <c r="D131" s="15">
        <v>55.37</v>
      </c>
      <c r="E131" s="16">
        <f t="shared" si="4"/>
        <v>701.63000000000011</v>
      </c>
    </row>
    <row r="132" spans="1:5" ht="21.75" customHeight="1" thickBot="1" x14ac:dyDescent="0.25">
      <c r="A132" s="17" t="s">
        <v>79</v>
      </c>
      <c r="B132" s="18"/>
      <c r="C132" s="19">
        <f>SUM(C125:C131)</f>
        <v>2227</v>
      </c>
      <c r="D132" s="19">
        <f>SUM(D125:D131)</f>
        <v>2344.1</v>
      </c>
      <c r="E132" s="19">
        <f>E124+C132-D132</f>
        <v>701.63000000000011</v>
      </c>
    </row>
    <row r="133" spans="1:5" ht="21.75" customHeight="1" thickBot="1" x14ac:dyDescent="0.25">
      <c r="A133" s="30" t="s">
        <v>80</v>
      </c>
      <c r="B133" s="52" t="s">
        <v>81</v>
      </c>
      <c r="C133" s="32">
        <v>0</v>
      </c>
      <c r="D133" s="32">
        <f>D127</f>
        <v>2200</v>
      </c>
      <c r="E133" s="33"/>
    </row>
    <row r="134" spans="1:5" ht="15" x14ac:dyDescent="0.2">
      <c r="A134" s="22"/>
      <c r="B134" s="23"/>
      <c r="C134" s="24"/>
      <c r="D134" s="24"/>
      <c r="E134" s="25"/>
    </row>
    <row r="135" spans="1:5" ht="15" x14ac:dyDescent="0.2">
      <c r="A135" s="53" t="s">
        <v>91</v>
      </c>
      <c r="B135" s="54"/>
      <c r="C135" s="55"/>
      <c r="D135" s="55"/>
      <c r="E135" s="56"/>
    </row>
    <row r="136" spans="1:5" ht="21.75" customHeight="1" x14ac:dyDescent="0.2">
      <c r="A136" s="57" t="s">
        <v>52</v>
      </c>
      <c r="B136" s="11" t="s">
        <v>53</v>
      </c>
      <c r="C136" s="12" t="s">
        <v>54</v>
      </c>
      <c r="D136" s="12" t="s">
        <v>55</v>
      </c>
      <c r="E136" s="12" t="s">
        <v>56</v>
      </c>
    </row>
    <row r="137" spans="1:5" ht="18" customHeight="1" x14ac:dyDescent="0.2">
      <c r="A137" s="48"/>
      <c r="B137" s="49" t="s">
        <v>57</v>
      </c>
      <c r="C137" s="50">
        <v>0</v>
      </c>
      <c r="D137" s="50"/>
      <c r="E137" s="19">
        <v>4498.4399999999996</v>
      </c>
    </row>
    <row r="138" spans="1:5" ht="18" customHeight="1" x14ac:dyDescent="0.2">
      <c r="A138" s="13">
        <v>43712</v>
      </c>
      <c r="B138" s="14" t="s">
        <v>92</v>
      </c>
      <c r="C138" s="15">
        <v>6000</v>
      </c>
      <c r="D138" s="15"/>
      <c r="E138" s="16">
        <f>E137+C138-D138</f>
        <v>10498.439999999999</v>
      </c>
    </row>
    <row r="139" spans="1:5" ht="18" customHeight="1" x14ac:dyDescent="0.2">
      <c r="A139" s="13">
        <v>43713</v>
      </c>
      <c r="B139" s="14" t="s">
        <v>93</v>
      </c>
      <c r="C139" s="15"/>
      <c r="D139" s="15">
        <v>2465.87</v>
      </c>
      <c r="E139" s="16">
        <f t="shared" ref="E139:E154" si="5">E138+C139-D139</f>
        <v>8032.5699999999988</v>
      </c>
    </row>
    <row r="140" spans="1:5" ht="18" customHeight="1" x14ac:dyDescent="0.2">
      <c r="A140" s="13">
        <v>43713</v>
      </c>
      <c r="B140" s="14" t="s">
        <v>94</v>
      </c>
      <c r="C140" s="15"/>
      <c r="D140" s="15">
        <v>1238.1199999999999</v>
      </c>
      <c r="E140" s="16">
        <f t="shared" si="5"/>
        <v>6794.4499999999989</v>
      </c>
    </row>
    <row r="141" spans="1:5" ht="18" customHeight="1" x14ac:dyDescent="0.2">
      <c r="A141" s="13">
        <v>43713</v>
      </c>
      <c r="B141" s="14" t="s">
        <v>95</v>
      </c>
      <c r="C141" s="15"/>
      <c r="D141" s="15">
        <v>1431.58</v>
      </c>
      <c r="E141" s="16">
        <f t="shared" si="5"/>
        <v>5362.869999999999</v>
      </c>
    </row>
    <row r="142" spans="1:5" ht="18" customHeight="1" x14ac:dyDescent="0.2">
      <c r="A142" s="13">
        <v>43713</v>
      </c>
      <c r="B142" s="14" t="s">
        <v>96</v>
      </c>
      <c r="C142" s="15"/>
      <c r="D142" s="15">
        <v>1018.11</v>
      </c>
      <c r="E142" s="16">
        <f t="shared" si="5"/>
        <v>4344.7599999999993</v>
      </c>
    </row>
    <row r="143" spans="1:5" ht="18" customHeight="1" x14ac:dyDescent="0.2">
      <c r="A143" s="13">
        <v>43713</v>
      </c>
      <c r="B143" s="14" t="s">
        <v>97</v>
      </c>
      <c r="C143" s="15"/>
      <c r="D143" s="15">
        <v>2343.98</v>
      </c>
      <c r="E143" s="16">
        <f t="shared" si="5"/>
        <v>2000.7799999999993</v>
      </c>
    </row>
    <row r="144" spans="1:5" ht="18" customHeight="1" x14ac:dyDescent="0.2">
      <c r="A144" s="13">
        <v>43713</v>
      </c>
      <c r="B144" s="14" t="s">
        <v>98</v>
      </c>
      <c r="C144" s="15"/>
      <c r="D144" s="15">
        <v>998</v>
      </c>
      <c r="E144" s="16">
        <f t="shared" si="5"/>
        <v>1002.7799999999993</v>
      </c>
    </row>
    <row r="145" spans="1:5" ht="18" customHeight="1" x14ac:dyDescent="0.2">
      <c r="A145" s="13">
        <v>43713</v>
      </c>
      <c r="B145" s="14" t="s">
        <v>99</v>
      </c>
      <c r="C145" s="15"/>
      <c r="D145" s="15">
        <v>765</v>
      </c>
      <c r="E145" s="16">
        <f t="shared" si="5"/>
        <v>237.77999999999929</v>
      </c>
    </row>
    <row r="146" spans="1:5" ht="18" customHeight="1" x14ac:dyDescent="0.2">
      <c r="A146" s="13">
        <v>43721</v>
      </c>
      <c r="B146" s="14" t="s">
        <v>92</v>
      </c>
      <c r="C146" s="15">
        <v>5000</v>
      </c>
      <c r="D146" s="15"/>
      <c r="E146" s="16">
        <f t="shared" si="5"/>
        <v>5237.7799999999988</v>
      </c>
    </row>
    <row r="147" spans="1:5" ht="18" customHeight="1" x14ac:dyDescent="0.2">
      <c r="A147" s="13">
        <v>43724</v>
      </c>
      <c r="B147" s="14" t="s">
        <v>94</v>
      </c>
      <c r="C147" s="15"/>
      <c r="D147" s="15">
        <v>800</v>
      </c>
      <c r="E147" s="16">
        <f t="shared" si="5"/>
        <v>4437.7799999999988</v>
      </c>
    </row>
    <row r="148" spans="1:5" ht="18" customHeight="1" x14ac:dyDescent="0.2">
      <c r="A148" s="13">
        <v>43724</v>
      </c>
      <c r="B148" s="14" t="s">
        <v>98</v>
      </c>
      <c r="C148" s="15"/>
      <c r="D148" s="15">
        <v>75</v>
      </c>
      <c r="E148" s="16">
        <f t="shared" si="5"/>
        <v>4362.7799999999988</v>
      </c>
    </row>
    <row r="149" spans="1:5" ht="18" customHeight="1" x14ac:dyDescent="0.2">
      <c r="A149" s="13">
        <v>43724</v>
      </c>
      <c r="B149" s="14" t="s">
        <v>96</v>
      </c>
      <c r="C149" s="15"/>
      <c r="D149" s="15">
        <v>132</v>
      </c>
      <c r="E149" s="16">
        <f t="shared" si="5"/>
        <v>4230.7799999999988</v>
      </c>
    </row>
    <row r="150" spans="1:5" ht="18" customHeight="1" x14ac:dyDescent="0.2">
      <c r="A150" s="13">
        <v>43728</v>
      </c>
      <c r="B150" s="14" t="s">
        <v>100</v>
      </c>
      <c r="C150" s="15">
        <v>960</v>
      </c>
      <c r="D150" s="15"/>
      <c r="E150" s="16">
        <f t="shared" si="5"/>
        <v>5190.7799999999988</v>
      </c>
    </row>
    <row r="151" spans="1:5" ht="18" customHeight="1" x14ac:dyDescent="0.2">
      <c r="A151" s="13">
        <v>43728</v>
      </c>
      <c r="B151" s="14" t="s">
        <v>100</v>
      </c>
      <c r="C151" s="15">
        <v>1008</v>
      </c>
      <c r="D151" s="15"/>
      <c r="E151" s="16">
        <f t="shared" si="5"/>
        <v>6198.7799999999988</v>
      </c>
    </row>
    <row r="152" spans="1:5" ht="18" customHeight="1" x14ac:dyDescent="0.2">
      <c r="A152" s="13">
        <v>43733</v>
      </c>
      <c r="B152" s="14" t="s">
        <v>101</v>
      </c>
      <c r="C152" s="15"/>
      <c r="D152" s="15">
        <v>113.4</v>
      </c>
      <c r="E152" s="16">
        <f t="shared" si="5"/>
        <v>6085.3799999999992</v>
      </c>
    </row>
    <row r="153" spans="1:5" ht="18" customHeight="1" x14ac:dyDescent="0.2">
      <c r="A153" s="13">
        <v>43735</v>
      </c>
      <c r="B153" s="14" t="s">
        <v>102</v>
      </c>
      <c r="C153" s="15"/>
      <c r="D153" s="15">
        <v>1219</v>
      </c>
      <c r="E153" s="16">
        <f t="shared" si="5"/>
        <v>4866.3799999999992</v>
      </c>
    </row>
    <row r="154" spans="1:5" ht="18" customHeight="1" x14ac:dyDescent="0.2">
      <c r="A154" s="13">
        <v>43735</v>
      </c>
      <c r="B154" s="14" t="s">
        <v>103</v>
      </c>
      <c r="C154" s="15"/>
      <c r="D154" s="15">
        <v>70</v>
      </c>
      <c r="E154" s="16">
        <f t="shared" si="5"/>
        <v>4796.3799999999992</v>
      </c>
    </row>
    <row r="155" spans="1:5" ht="21.75" customHeight="1" thickBot="1" x14ac:dyDescent="0.25">
      <c r="A155" s="17" t="s">
        <v>79</v>
      </c>
      <c r="B155" s="18"/>
      <c r="C155" s="19">
        <f>SUM(C138:C154)</f>
        <v>12968</v>
      </c>
      <c r="D155" s="19">
        <f>SUM(D138:D154)</f>
        <v>12670.06</v>
      </c>
      <c r="E155" s="19">
        <f>E137+C155-D155</f>
        <v>4796.3799999999992</v>
      </c>
    </row>
    <row r="156" spans="1:5" ht="21.75" customHeight="1" thickBot="1" x14ac:dyDescent="0.25">
      <c r="A156" s="30" t="s">
        <v>80</v>
      </c>
      <c r="B156" s="52" t="s">
        <v>81</v>
      </c>
      <c r="C156" s="32">
        <f>C138+C146</f>
        <v>11000</v>
      </c>
      <c r="D156" s="32">
        <v>0</v>
      </c>
      <c r="E156" s="33"/>
    </row>
    <row r="158" spans="1:5" ht="13.5" thickBot="1" x14ac:dyDescent="0.25"/>
    <row r="159" spans="1:5" s="62" customFormat="1" ht="23.25" customHeight="1" thickBot="1" x14ac:dyDescent="0.25">
      <c r="A159" s="58" t="s">
        <v>104</v>
      </c>
      <c r="B159" s="59"/>
      <c r="C159" s="59"/>
      <c r="D159" s="60"/>
      <c r="E159" s="61">
        <f>E155+E132+E118+E105+E73</f>
        <v>9245.8500000000022</v>
      </c>
    </row>
  </sheetData>
  <mergeCells count="4">
    <mergeCell ref="A1:E1"/>
    <mergeCell ref="A2:E2"/>
    <mergeCell ref="A3:E3"/>
    <mergeCell ref="A4:E4"/>
  </mergeCells>
  <hyperlinks>
    <hyperlink ref="B146" r:id="rId1" display="javascript:abreLinkTed('000001', '13/09/2019', '5.000,00', 'CRED TED');" xr:uid="{9E5B5DC0-9ADA-4631-9A20-DC30C645634C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2020-03-11T17:37:22Z</dcterms:created>
  <dcterms:modified xsi:type="dcterms:W3CDTF">2020-03-11T17:38:15Z</dcterms:modified>
</cp:coreProperties>
</file>